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<sst xmlns="http://schemas.openxmlformats.org/spreadsheetml/2006/main" count="275" uniqueCount="59">
  <si>
    <t>Показатели</t>
  </si>
  <si>
    <t xml:space="preserve">производства продукции (работ, услуг) предприятиями </t>
  </si>
  <si>
    <t xml:space="preserve">                                                                  </t>
  </si>
  <si>
    <t xml:space="preserve">    (Тыс.руб.)</t>
  </si>
  <si>
    <t>№ п/п</t>
  </si>
  <si>
    <t>Наименование предприятия</t>
  </si>
  <si>
    <t>С начала года</t>
  </si>
  <si>
    <t>%%</t>
  </si>
  <si>
    <t>+,-</t>
  </si>
  <si>
    <t xml:space="preserve">Машиностроение и металлообработка </t>
  </si>
  <si>
    <t>ГУП Завод «Трансмаш»</t>
  </si>
  <si>
    <t>ГУП «Оргтехника»</t>
  </si>
  <si>
    <t>ГУП Аргунский завод «Пищемаш»</t>
  </si>
  <si>
    <t>Итого:</t>
  </si>
  <si>
    <t>Производство оборудования электротехнического назначения</t>
  </si>
  <si>
    <t xml:space="preserve">ГУП Грозненский электроремонтный завод </t>
  </si>
  <si>
    <t>ГУП Грозненский электромеханический завод</t>
  </si>
  <si>
    <t>ООО «Электропульт-Грозный»</t>
  </si>
  <si>
    <t>ГУП «Беркат»</t>
  </si>
  <si>
    <t>ГУП Картонажная фабрика «Дружба»</t>
  </si>
  <si>
    <t>ГУП Гудермесский завод «Мединструмент»</t>
  </si>
  <si>
    <t>ГУП «ЧЛПП «Фагус»</t>
  </si>
  <si>
    <t>ГУП «Вторчермет»</t>
  </si>
  <si>
    <t>Строительные работы</t>
  </si>
  <si>
    <t>ГУП СМУ Минпрома</t>
  </si>
  <si>
    <t>ВСЕГО:</t>
  </si>
  <si>
    <t>ОАО "Чеченавто"</t>
  </si>
  <si>
    <t>Полимерное производство</t>
  </si>
  <si>
    <t>ГУП  ГОЭЗ "Автоматстром"</t>
  </si>
  <si>
    <t>2013г.</t>
  </si>
  <si>
    <t>ГУП ЧЛПП "Фагус"</t>
  </si>
  <si>
    <t>Деревообработка</t>
  </si>
  <si>
    <t>ГУП "Алхан-Калинский ДОК"</t>
  </si>
  <si>
    <t xml:space="preserve">       Начальник  отдела</t>
  </si>
  <si>
    <t xml:space="preserve">       экономического анализа</t>
  </si>
  <si>
    <t>ГУП  Гудермесский завод "Мединструмент"</t>
  </si>
  <si>
    <t>Усмаев С.С.</t>
  </si>
  <si>
    <t>Исп.И.Р.Музаев</t>
  </si>
  <si>
    <t>Легкая промышленность</t>
  </si>
  <si>
    <t>министерства промышленности и энергетики Чеченской Республики в разрезе по отраслям на 1 февраля  2014 г.</t>
  </si>
  <si>
    <t>за январь</t>
  </si>
  <si>
    <t xml:space="preserve">2014 год к 2013 году </t>
  </si>
  <si>
    <t>2014г.</t>
  </si>
  <si>
    <t>ГУП "Спецавтоматика"</t>
  </si>
  <si>
    <t xml:space="preserve"> ООО "Энергия Плюс"</t>
  </si>
  <si>
    <t>ГУНПП "Промавтоматика"</t>
  </si>
  <si>
    <t>03.02.2014г.</t>
  </si>
  <si>
    <t>министерства промышленности и энергетики Чеченской Республики в разрезе по отраслям на 1 марта  2014 г.</t>
  </si>
  <si>
    <t>за февраль</t>
  </si>
  <si>
    <t>ООО "Энергия Плюс"</t>
  </si>
  <si>
    <t>министерства промышленности и энергетики Чеченской Республики в разрезе по отраслям на 1 апреля  2014 г.</t>
  </si>
  <si>
    <t>за март</t>
  </si>
  <si>
    <t>03.04.2014г.</t>
  </si>
  <si>
    <t>министерства промышленности и энергетики Чеченской Республики в разрезе по отраслям на 1 мая  2014 г.</t>
  </si>
  <si>
    <t>за апрель</t>
  </si>
  <si>
    <t>05.05.2014г.</t>
  </si>
  <si>
    <t>министерства промышленности и энергетики Чеченской Республики в разрезе по отраслям на 1 июня  2014 г.</t>
  </si>
  <si>
    <t>за май</t>
  </si>
  <si>
    <t>02.06.2014г.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</si>
</sst>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0.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3" fontId="6" fillId="33" borderId="10" xfId="55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192" fontId="11" fillId="33" borderId="10" xfId="0" applyNumberFormat="1" applyFont="1" applyFill="1" applyBorder="1" applyAlignment="1">
      <alignment horizontal="center" vertical="center" wrapText="1"/>
    </xf>
    <xf numFmtId="193" fontId="11" fillId="33" borderId="10" xfId="55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92" fontId="4" fillId="33" borderId="0" xfId="0" applyNumberFormat="1" applyFont="1" applyFill="1" applyBorder="1" applyAlignment="1">
      <alignment horizontal="center" vertical="center" wrapText="1"/>
    </xf>
    <xf numFmtId="193" fontId="4" fillId="33" borderId="0" xfId="55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wrapText="1"/>
    </xf>
    <xf numFmtId="192" fontId="5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192" fontId="53" fillId="33" borderId="10" xfId="0" applyNumberFormat="1" applyFont="1" applyFill="1" applyBorder="1" applyAlignment="1">
      <alignment horizontal="center" vertical="center" wrapText="1"/>
    </xf>
    <xf numFmtId="193" fontId="12" fillId="33" borderId="10" xfId="55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192" fontId="6" fillId="33" borderId="10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54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2.710937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31.5" customHeight="1">
      <c r="A3" s="73" t="s">
        <v>39</v>
      </c>
      <c r="B3" s="73"/>
      <c r="C3" s="73"/>
      <c r="D3" s="73"/>
      <c r="E3" s="73"/>
      <c r="F3" s="73"/>
      <c r="G3" s="73"/>
      <c r="H3" s="73"/>
      <c r="I3" s="73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74" t="s">
        <v>3</v>
      </c>
      <c r="I5" s="74"/>
    </row>
    <row r="6" spans="1:9" ht="12.75" customHeight="1">
      <c r="A6" s="69" t="s">
        <v>4</v>
      </c>
      <c r="B6" s="69" t="s">
        <v>5</v>
      </c>
      <c r="C6" s="69" t="s">
        <v>6</v>
      </c>
      <c r="D6" s="70"/>
      <c r="E6" s="77" t="s">
        <v>41</v>
      </c>
      <c r="F6" s="78"/>
      <c r="G6" s="72" t="s">
        <v>40</v>
      </c>
      <c r="H6" s="69"/>
      <c r="I6" s="69" t="s">
        <v>7</v>
      </c>
    </row>
    <row r="7" spans="1:9" ht="12.75">
      <c r="A7" s="69"/>
      <c r="B7" s="69"/>
      <c r="C7" s="69"/>
      <c r="D7" s="70"/>
      <c r="E7" s="79"/>
      <c r="F7" s="80"/>
      <c r="G7" s="72"/>
      <c r="H7" s="69"/>
      <c r="I7" s="69"/>
    </row>
    <row r="8" spans="1:9" ht="23.25" customHeight="1">
      <c r="A8" s="69"/>
      <c r="B8" s="69"/>
      <c r="C8" s="24" t="s">
        <v>29</v>
      </c>
      <c r="D8" s="24" t="s">
        <v>42</v>
      </c>
      <c r="E8" s="24" t="s">
        <v>41</v>
      </c>
      <c r="F8" s="24" t="s">
        <v>8</v>
      </c>
      <c r="G8" s="24" t="s">
        <v>29</v>
      </c>
      <c r="H8" s="24" t="s">
        <v>42</v>
      </c>
      <c r="I8" s="69"/>
    </row>
    <row r="9" spans="1:9" ht="14.25" customHeight="1">
      <c r="A9" s="24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</row>
    <row r="10" spans="1:9" ht="12.75" customHeight="1">
      <c r="A10" s="70" t="s">
        <v>9</v>
      </c>
      <c r="B10" s="71"/>
      <c r="C10" s="71"/>
      <c r="D10" s="71"/>
      <c r="E10" s="71"/>
      <c r="F10" s="71"/>
      <c r="G10" s="71"/>
      <c r="H10" s="71"/>
      <c r="I10" s="71"/>
    </row>
    <row r="11" spans="1:9" ht="12.75">
      <c r="A11" s="24">
        <v>1</v>
      </c>
      <c r="B11" s="3" t="s">
        <v>10</v>
      </c>
      <c r="C11" s="32">
        <v>0</v>
      </c>
      <c r="D11" s="4">
        <v>0</v>
      </c>
      <c r="E11" s="5">
        <v>0</v>
      </c>
      <c r="F11" s="4">
        <f aca="true" t="shared" si="0" ref="F11:F18">D11-C11</f>
        <v>0</v>
      </c>
      <c r="G11" s="4">
        <v>0</v>
      </c>
      <c r="H11" s="4">
        <v>0</v>
      </c>
      <c r="I11" s="5">
        <v>0</v>
      </c>
    </row>
    <row r="12" spans="1:11" ht="12.75">
      <c r="A12" s="24">
        <v>2</v>
      </c>
      <c r="B12" s="3" t="s">
        <v>11</v>
      </c>
      <c r="C12" s="32">
        <v>350.5</v>
      </c>
      <c r="D12" s="4">
        <v>560</v>
      </c>
      <c r="E12" s="5">
        <f>D12/C12</f>
        <v>1.5977175463623394</v>
      </c>
      <c r="F12" s="4">
        <f t="shared" si="0"/>
        <v>209.5</v>
      </c>
      <c r="G12" s="4">
        <v>350.5</v>
      </c>
      <c r="H12" s="4">
        <v>560</v>
      </c>
      <c r="I12" s="5">
        <f>H12/G12</f>
        <v>1.5977175463623394</v>
      </c>
      <c r="K12" s="22"/>
    </row>
    <row r="13" spans="1:9" ht="12.75">
      <c r="A13" s="24">
        <v>3</v>
      </c>
      <c r="B13" s="3" t="s">
        <v>26</v>
      </c>
      <c r="C13" s="32">
        <v>0</v>
      </c>
      <c r="D13" s="4"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24">
        <v>4</v>
      </c>
      <c r="B14" s="3" t="s">
        <v>12</v>
      </c>
      <c r="C14" s="32">
        <v>0</v>
      </c>
      <c r="D14" s="4"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25">
        <v>5</v>
      </c>
      <c r="B15" s="3" t="s">
        <v>16</v>
      </c>
      <c r="C15" s="4">
        <v>3484</v>
      </c>
      <c r="D15" s="4">
        <v>1671</v>
      </c>
      <c r="E15" s="5">
        <f>D15/C15</f>
        <v>0.4796211251435132</v>
      </c>
      <c r="F15" s="4">
        <f t="shared" si="0"/>
        <v>-1813</v>
      </c>
      <c r="G15" s="4">
        <v>3484</v>
      </c>
      <c r="H15" s="4">
        <v>1671</v>
      </c>
      <c r="I15" s="5">
        <f>H15/G15</f>
        <v>0.4796211251435132</v>
      </c>
      <c r="K15" s="22"/>
    </row>
    <row r="16" spans="1:11" ht="24.75" customHeight="1">
      <c r="A16" s="25">
        <v>6</v>
      </c>
      <c r="B16" s="3" t="s">
        <v>35</v>
      </c>
      <c r="C16" s="4">
        <v>0</v>
      </c>
      <c r="D16" s="4"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27">
        <v>7</v>
      </c>
      <c r="B17" s="3" t="s">
        <v>43</v>
      </c>
      <c r="C17" s="4">
        <v>0</v>
      </c>
      <c r="D17" s="4">
        <v>127</v>
      </c>
      <c r="E17" s="5">
        <v>0</v>
      </c>
      <c r="F17" s="4">
        <f t="shared" si="0"/>
        <v>127</v>
      </c>
      <c r="G17" s="4">
        <v>0</v>
      </c>
      <c r="H17" s="4">
        <v>127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3834.5</v>
      </c>
      <c r="D18" s="8">
        <f>SUM(D11:D17)</f>
        <v>2358</v>
      </c>
      <c r="E18" s="9">
        <f>D18/C18</f>
        <v>0.6149432781327422</v>
      </c>
      <c r="F18" s="8">
        <f t="shared" si="0"/>
        <v>-1476.5</v>
      </c>
      <c r="G18" s="8">
        <f>SUM(G11:G17)</f>
        <v>3834.5</v>
      </c>
      <c r="H18" s="8">
        <f>SUM(H11:H17)</f>
        <v>2358</v>
      </c>
      <c r="I18" s="9">
        <f>H18/G18</f>
        <v>0.6149432781327422</v>
      </c>
    </row>
    <row r="19" spans="1:9" ht="12.75" customHeight="1">
      <c r="A19" s="70" t="s">
        <v>14</v>
      </c>
      <c r="B19" s="71"/>
      <c r="C19" s="71"/>
      <c r="D19" s="71"/>
      <c r="E19" s="71"/>
      <c r="F19" s="71"/>
      <c r="G19" s="71"/>
      <c r="H19" s="71"/>
      <c r="I19" s="71"/>
    </row>
    <row r="20" spans="1:9" ht="24">
      <c r="A20" s="24">
        <v>8</v>
      </c>
      <c r="B20" s="3" t="s">
        <v>15</v>
      </c>
      <c r="C20" s="4">
        <v>40</v>
      </c>
      <c r="D20" s="4">
        <v>48</v>
      </c>
      <c r="E20" s="5">
        <f>D20/C20</f>
        <v>1.2</v>
      </c>
      <c r="F20" s="4">
        <f>D20-C20</f>
        <v>8</v>
      </c>
      <c r="G20" s="4">
        <v>40</v>
      </c>
      <c r="H20" s="4">
        <v>48</v>
      </c>
      <c r="I20" s="5">
        <f>H20/G20</f>
        <v>1.2</v>
      </c>
    </row>
    <row r="21" spans="1:9" ht="13.5" customHeight="1">
      <c r="A21" s="24">
        <v>9</v>
      </c>
      <c r="B21" s="3" t="s">
        <v>17</v>
      </c>
      <c r="C21" s="4">
        <v>2554.1</v>
      </c>
      <c r="D21" s="4">
        <v>3270.3</v>
      </c>
      <c r="E21" s="5">
        <f>D21/C21</f>
        <v>1.280411886770291</v>
      </c>
      <c r="F21" s="4">
        <f>D21-C21</f>
        <v>716.2000000000003</v>
      </c>
      <c r="G21" s="4">
        <v>2554.1</v>
      </c>
      <c r="H21" s="4">
        <v>3270.3</v>
      </c>
      <c r="I21" s="5">
        <f>H21/G21</f>
        <v>1.280411886770291</v>
      </c>
    </row>
    <row r="22" spans="1:9" ht="13.5" customHeight="1">
      <c r="A22" s="6">
        <v>10</v>
      </c>
      <c r="B22" s="34" t="s">
        <v>45</v>
      </c>
      <c r="C22" s="4">
        <v>0</v>
      </c>
      <c r="D22" s="4"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24">
        <v>11</v>
      </c>
      <c r="B23" s="34" t="s">
        <v>44</v>
      </c>
      <c r="C23" s="4">
        <v>0</v>
      </c>
      <c r="D23" s="4">
        <v>0</v>
      </c>
      <c r="E23" s="5">
        <v>0</v>
      </c>
      <c r="F23" s="4">
        <f>D23-C23</f>
        <v>0</v>
      </c>
      <c r="G23" s="4">
        <v>0</v>
      </c>
      <c r="H23" s="4">
        <v>0</v>
      </c>
      <c r="I23" s="5">
        <v>0</v>
      </c>
    </row>
    <row r="24" spans="1:9" ht="12.75">
      <c r="A24" s="6"/>
      <c r="B24" s="7" t="s">
        <v>13</v>
      </c>
      <c r="C24" s="8">
        <f>SUM(C20:C23)</f>
        <v>2594.1</v>
      </c>
      <c r="D24" s="8">
        <f>SUM(D20:D23)</f>
        <v>3318.3</v>
      </c>
      <c r="E24" s="9">
        <f>D24/C24</f>
        <v>1.2791719671562394</v>
      </c>
      <c r="F24" s="8">
        <f>D24-C24</f>
        <v>724.2000000000003</v>
      </c>
      <c r="G24" s="8">
        <f>SUM(G20:G23)</f>
        <v>2594.1</v>
      </c>
      <c r="H24" s="8">
        <f>SUM(H20:H23)</f>
        <v>3318.3</v>
      </c>
      <c r="I24" s="9">
        <f>H24/G24</f>
        <v>1.2791719671562394</v>
      </c>
    </row>
    <row r="25" spans="1:9" ht="12.75" customHeight="1">
      <c r="A25" s="70" t="s">
        <v>38</v>
      </c>
      <c r="B25" s="71"/>
      <c r="C25" s="71"/>
      <c r="D25" s="71"/>
      <c r="E25" s="71"/>
      <c r="F25" s="71"/>
      <c r="G25" s="71"/>
      <c r="H25" s="71"/>
      <c r="I25" s="71"/>
    </row>
    <row r="26" spans="1:9" ht="12.75" customHeight="1">
      <c r="A26" s="24">
        <v>12</v>
      </c>
      <c r="B26" s="3" t="s">
        <v>18</v>
      </c>
      <c r="C26" s="4">
        <v>134.5</v>
      </c>
      <c r="D26" s="4">
        <v>369.2</v>
      </c>
      <c r="E26" s="5">
        <f>D26/C26</f>
        <v>2.744981412639405</v>
      </c>
      <c r="F26" s="4">
        <f>D26-C26</f>
        <v>234.7</v>
      </c>
      <c r="G26" s="4">
        <v>134.5</v>
      </c>
      <c r="H26" s="4">
        <v>369.2</v>
      </c>
      <c r="I26" s="5">
        <f>H26/G26</f>
        <v>2.744981412639405</v>
      </c>
    </row>
    <row r="27" spans="1:9" ht="25.5" customHeight="1">
      <c r="A27" s="24">
        <v>13</v>
      </c>
      <c r="B27" s="3" t="s">
        <v>19</v>
      </c>
      <c r="C27" s="4">
        <v>797.1</v>
      </c>
      <c r="D27" s="4">
        <v>751.7</v>
      </c>
      <c r="E27" s="5">
        <f>D27/C27</f>
        <v>0.9430435328064233</v>
      </c>
      <c r="F27" s="4">
        <f>D27-C27</f>
        <v>-45.39999999999998</v>
      </c>
      <c r="G27" s="4">
        <v>797.1</v>
      </c>
      <c r="H27" s="4">
        <v>751.7</v>
      </c>
      <c r="I27" s="5">
        <f>H27/G27</f>
        <v>0.9430435328064233</v>
      </c>
    </row>
    <row r="28" spans="1:9" ht="13.5" customHeight="1">
      <c r="A28" s="6"/>
      <c r="B28" s="7" t="s">
        <v>13</v>
      </c>
      <c r="C28" s="8">
        <f>SUM(C26:C27)</f>
        <v>931.6</v>
      </c>
      <c r="D28" s="8">
        <f>SUM(D26:D27)</f>
        <v>1120.9</v>
      </c>
      <c r="E28" s="9">
        <f>D28/C28</f>
        <v>1.2031987977672822</v>
      </c>
      <c r="F28" s="6">
        <f>D28-C28</f>
        <v>189.30000000000007</v>
      </c>
      <c r="G28" s="8">
        <f>SUM(G26:G27)</f>
        <v>931.6</v>
      </c>
      <c r="H28" s="8">
        <f>SUM(H26:H27)</f>
        <v>1120.9</v>
      </c>
      <c r="I28" s="9">
        <f>H28/G28</f>
        <v>1.2031987977672822</v>
      </c>
    </row>
    <row r="29" spans="1:9" ht="13.5" customHeight="1">
      <c r="A29" s="6"/>
      <c r="B29" s="75" t="s">
        <v>27</v>
      </c>
      <c r="C29" s="76"/>
      <c r="D29" s="76"/>
      <c r="E29" s="76"/>
      <c r="F29" s="76"/>
      <c r="G29" s="76"/>
      <c r="H29" s="76"/>
      <c r="I29" s="76"/>
    </row>
    <row r="30" spans="1:9" ht="13.5" customHeight="1">
      <c r="A30" s="24">
        <v>14</v>
      </c>
      <c r="B30" s="3" t="s">
        <v>28</v>
      </c>
      <c r="C30" s="35">
        <v>500</v>
      </c>
      <c r="D30" s="35">
        <v>600</v>
      </c>
      <c r="E30" s="5">
        <f>D30/C30</f>
        <v>1.2</v>
      </c>
      <c r="F30" s="35">
        <f>D30-C30</f>
        <v>100</v>
      </c>
      <c r="G30" s="35">
        <v>500</v>
      </c>
      <c r="H30" s="35">
        <v>600</v>
      </c>
      <c r="I30" s="33">
        <f>H30/G30</f>
        <v>1.2</v>
      </c>
    </row>
    <row r="31" spans="1:9" s="2" customFormat="1" ht="13.5" customHeight="1">
      <c r="A31" s="6"/>
      <c r="B31" s="7" t="s">
        <v>13</v>
      </c>
      <c r="C31" s="8">
        <v>500</v>
      </c>
      <c r="D31" s="8">
        <f>SUM(D30)</f>
        <v>600</v>
      </c>
      <c r="E31" s="9">
        <f>D31/C31</f>
        <v>1.2</v>
      </c>
      <c r="F31" s="6">
        <f>D31-C31</f>
        <v>100</v>
      </c>
      <c r="G31" s="8">
        <v>500</v>
      </c>
      <c r="H31" s="8">
        <f>SUM(H30)</f>
        <v>600</v>
      </c>
      <c r="I31" s="36">
        <f>H31/G31</f>
        <v>1.2</v>
      </c>
    </row>
    <row r="32" spans="1:9" s="21" customFormat="1" ht="12.75" customHeight="1">
      <c r="A32" s="70" t="s">
        <v>23</v>
      </c>
      <c r="B32" s="71"/>
      <c r="C32" s="71"/>
      <c r="D32" s="71"/>
      <c r="E32" s="71"/>
      <c r="F32" s="71"/>
      <c r="G32" s="71"/>
      <c r="H32" s="71"/>
      <c r="I32" s="71"/>
    </row>
    <row r="33" spans="1:9" ht="24" hidden="1">
      <c r="A33" s="2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2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24">
        <v>15</v>
      </c>
      <c r="B35" s="3" t="s">
        <v>24</v>
      </c>
      <c r="C35" s="4">
        <v>0</v>
      </c>
      <c r="D35" s="4">
        <v>187.2</v>
      </c>
      <c r="E35" s="5">
        <v>0</v>
      </c>
      <c r="F35" s="37">
        <f>D35-C35</f>
        <v>187.2</v>
      </c>
      <c r="G35" s="4">
        <v>0</v>
      </c>
      <c r="H35" s="4">
        <v>187.2</v>
      </c>
      <c r="I35" s="33">
        <v>0</v>
      </c>
    </row>
    <row r="36" spans="1:9" ht="12.75" customHeight="1" hidden="1">
      <c r="A36" s="2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0</v>
      </c>
      <c r="D37" s="8">
        <f>SUM(D35:D36)</f>
        <v>187.2</v>
      </c>
      <c r="E37" s="9">
        <v>0</v>
      </c>
      <c r="F37" s="8">
        <f>D37-C37</f>
        <v>187.2</v>
      </c>
      <c r="G37" s="8">
        <v>0</v>
      </c>
      <c r="H37" s="8">
        <f>SUM(H35:H36)</f>
        <v>187.2</v>
      </c>
      <c r="I37" s="9">
        <v>0</v>
      </c>
    </row>
    <row r="38" spans="1:9" ht="12.75">
      <c r="A38" s="70" t="s">
        <v>31</v>
      </c>
      <c r="B38" s="71"/>
      <c r="C38" s="71"/>
      <c r="D38" s="71"/>
      <c r="E38" s="71"/>
      <c r="F38" s="71"/>
      <c r="G38" s="71"/>
      <c r="H38" s="71"/>
      <c r="I38" s="72"/>
    </row>
    <row r="39" spans="1:9" ht="12.75">
      <c r="A39" s="24">
        <v>16</v>
      </c>
      <c r="B39" s="3" t="s">
        <v>30</v>
      </c>
      <c r="C39" s="4">
        <v>0</v>
      </c>
      <c r="D39" s="4"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24">
        <v>17</v>
      </c>
      <c r="B40" s="34" t="s">
        <v>32</v>
      </c>
      <c r="C40" s="4">
        <v>0</v>
      </c>
      <c r="D40" s="4">
        <v>111.6</v>
      </c>
      <c r="E40" s="5">
        <v>0</v>
      </c>
      <c r="F40" s="4">
        <f>D40-C40</f>
        <v>111.6</v>
      </c>
      <c r="G40" s="4">
        <v>0</v>
      </c>
      <c r="H40" s="4">
        <v>111.6</v>
      </c>
      <c r="I40" s="5">
        <v>0</v>
      </c>
    </row>
    <row r="41" spans="1:9" ht="12.75">
      <c r="A41" s="6"/>
      <c r="B41" s="31" t="s">
        <v>13</v>
      </c>
      <c r="C41" s="8">
        <v>0</v>
      </c>
      <c r="D41" s="8">
        <f>SUM(D39:D40)</f>
        <v>111.6</v>
      </c>
      <c r="E41" s="9">
        <v>0</v>
      </c>
      <c r="F41" s="8">
        <f>SUM(F39:F40)</f>
        <v>111.6</v>
      </c>
      <c r="G41" s="8">
        <v>0</v>
      </c>
      <c r="H41" s="8">
        <f>SUM(H39:H40)</f>
        <v>111.6</v>
      </c>
      <c r="I41" s="9">
        <v>0</v>
      </c>
    </row>
    <row r="42" spans="1:9" ht="14.25" customHeight="1">
      <c r="A42" s="84" t="s">
        <v>25</v>
      </c>
      <c r="B42" s="85"/>
      <c r="C42" s="8">
        <v>7860.2</v>
      </c>
      <c r="D42" s="8">
        <f>D18+D24+D28+D31+D37+D41</f>
        <v>7696.000000000001</v>
      </c>
      <c r="E42" s="9">
        <f>D42/C42</f>
        <v>0.9791099463117988</v>
      </c>
      <c r="F42" s="8">
        <f>D42-C42</f>
        <v>-164.1999999999989</v>
      </c>
      <c r="G42" s="23">
        <v>7860.2</v>
      </c>
      <c r="H42" s="8">
        <f>H18+H24+H28+H31+H37+H41</f>
        <v>7696.000000000001</v>
      </c>
      <c r="I42" s="9">
        <f>H42/G42</f>
        <v>0.9791099463117988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86" t="s">
        <v>33</v>
      </c>
      <c r="B46" s="86"/>
      <c r="C46" s="86"/>
      <c r="D46" s="86"/>
      <c r="E46" s="11"/>
      <c r="F46" s="11"/>
      <c r="G46" s="68"/>
      <c r="H46" s="68"/>
      <c r="I46" s="68"/>
    </row>
    <row r="47" spans="1:9" ht="27" customHeight="1">
      <c r="A47" s="81" t="s">
        <v>34</v>
      </c>
      <c r="B47" s="81"/>
      <c r="C47" s="81"/>
      <c r="D47" s="11"/>
      <c r="E47" s="11"/>
      <c r="F47" s="16"/>
      <c r="G47" s="82" t="s">
        <v>36</v>
      </c>
      <c r="H47" s="82"/>
      <c r="I47" s="83"/>
    </row>
    <row r="48" spans="1:9" ht="14.25" customHeight="1" hidden="1">
      <c r="A48" s="28"/>
      <c r="B48" s="28"/>
      <c r="C48" s="28"/>
      <c r="D48" s="11"/>
      <c r="E48" s="11"/>
      <c r="F48" s="11"/>
      <c r="G48" s="29"/>
      <c r="H48" s="29"/>
      <c r="I48" s="30"/>
    </row>
    <row r="49" spans="1:9" ht="14.25" customHeight="1" hidden="1">
      <c r="A49" s="28"/>
      <c r="B49" s="28"/>
      <c r="C49" s="28"/>
      <c r="D49" s="11"/>
      <c r="E49" s="11"/>
      <c r="F49" s="11"/>
      <c r="G49" s="29"/>
      <c r="H49" s="29"/>
      <c r="I49" s="30"/>
    </row>
    <row r="50" spans="1:9" ht="0.75" customHeight="1" hidden="1">
      <c r="A50" s="28"/>
      <c r="B50" s="28"/>
      <c r="C50" s="28"/>
      <c r="D50" s="11"/>
      <c r="E50" s="11"/>
      <c r="F50" s="11"/>
      <c r="G50" s="29"/>
      <c r="H50" s="29"/>
      <c r="I50" s="30"/>
    </row>
    <row r="51" spans="1:9" ht="14.25" customHeight="1" hidden="1">
      <c r="A51" s="28"/>
      <c r="B51" s="28"/>
      <c r="C51" s="28"/>
      <c r="D51" s="11"/>
      <c r="E51" s="11"/>
      <c r="F51" s="11"/>
      <c r="G51" s="29"/>
      <c r="H51" s="29"/>
      <c r="I51" s="30"/>
    </row>
    <row r="52" spans="1:9" ht="14.25" customHeight="1" hidden="1">
      <c r="A52" s="28"/>
      <c r="B52" s="28"/>
      <c r="C52" s="28"/>
      <c r="D52" s="11"/>
      <c r="E52" s="11"/>
      <c r="F52" s="11"/>
      <c r="G52" s="29"/>
      <c r="H52" s="29"/>
      <c r="I52" s="30"/>
    </row>
    <row r="53" spans="1:9" ht="9.75" customHeight="1">
      <c r="A53" s="17"/>
      <c r="B53" s="17" t="s">
        <v>46</v>
      </c>
      <c r="C53" s="17"/>
      <c r="D53" s="11"/>
      <c r="E53" s="11"/>
      <c r="F53" s="11"/>
      <c r="G53" s="15"/>
      <c r="H53" s="15"/>
      <c r="I53" s="26"/>
    </row>
    <row r="54" spans="1:9" ht="12" customHeight="1">
      <c r="A54" s="17"/>
      <c r="B54" s="18" t="s">
        <v>37</v>
      </c>
      <c r="C54" s="17"/>
      <c r="D54" s="11"/>
      <c r="E54" s="11"/>
      <c r="F54" s="11"/>
      <c r="G54" s="15"/>
      <c r="H54" s="15"/>
      <c r="I54" s="26"/>
    </row>
    <row r="55" spans="1:9" ht="15.75">
      <c r="A55" s="17"/>
      <c r="B55" s="17"/>
      <c r="C55" s="17"/>
      <c r="D55" s="11"/>
      <c r="E55" s="11"/>
      <c r="F55" s="11"/>
      <c r="G55" s="15"/>
      <c r="H55" s="15"/>
      <c r="I55" s="26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7:C47"/>
    <mergeCell ref="G47:I47"/>
    <mergeCell ref="A32:I32"/>
    <mergeCell ref="A42:B42"/>
    <mergeCell ref="A46:D46"/>
    <mergeCell ref="A1:I1"/>
    <mergeCell ref="A2:I2"/>
    <mergeCell ref="A3:I3"/>
    <mergeCell ref="H5:I5"/>
    <mergeCell ref="A6:A8"/>
    <mergeCell ref="B29:I29"/>
    <mergeCell ref="I6:I8"/>
    <mergeCell ref="G6:H7"/>
    <mergeCell ref="A10:I10"/>
    <mergeCell ref="E6:F7"/>
    <mergeCell ref="G46:I46"/>
    <mergeCell ref="B6:B8"/>
    <mergeCell ref="A19:I19"/>
    <mergeCell ref="C6:D7"/>
    <mergeCell ref="A25:I25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31.5" customHeight="1">
      <c r="A3" s="73" t="s">
        <v>47</v>
      </c>
      <c r="B3" s="73"/>
      <c r="C3" s="73"/>
      <c r="D3" s="73"/>
      <c r="E3" s="73"/>
      <c r="F3" s="73"/>
      <c r="G3" s="73"/>
      <c r="H3" s="73"/>
      <c r="I3" s="73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74" t="s">
        <v>3</v>
      </c>
      <c r="I5" s="74"/>
    </row>
    <row r="6" spans="1:9" ht="12.75" customHeight="1">
      <c r="A6" s="69" t="s">
        <v>4</v>
      </c>
      <c r="B6" s="69" t="s">
        <v>5</v>
      </c>
      <c r="C6" s="69" t="s">
        <v>6</v>
      </c>
      <c r="D6" s="70"/>
      <c r="E6" s="77" t="s">
        <v>41</v>
      </c>
      <c r="F6" s="78"/>
      <c r="G6" s="72" t="s">
        <v>48</v>
      </c>
      <c r="H6" s="69"/>
      <c r="I6" s="69" t="s">
        <v>7</v>
      </c>
    </row>
    <row r="7" spans="1:9" ht="12.75">
      <c r="A7" s="69"/>
      <c r="B7" s="69"/>
      <c r="C7" s="69"/>
      <c r="D7" s="70"/>
      <c r="E7" s="79"/>
      <c r="F7" s="80"/>
      <c r="G7" s="72"/>
      <c r="H7" s="69"/>
      <c r="I7" s="69"/>
    </row>
    <row r="8" spans="1:9" ht="23.25" customHeight="1">
      <c r="A8" s="69"/>
      <c r="B8" s="69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69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70" t="s">
        <v>9</v>
      </c>
      <c r="B10" s="71"/>
      <c r="C10" s="71"/>
      <c r="D10" s="71"/>
      <c r="E10" s="71"/>
      <c r="F10" s="71"/>
      <c r="G10" s="71"/>
      <c r="H10" s="71"/>
      <c r="I10" s="72"/>
    </row>
    <row r="11" spans="1:9" ht="12.75">
      <c r="A11" s="40">
        <v>1</v>
      </c>
      <c r="B11" s="3" t="s">
        <v>10</v>
      </c>
      <c r="C11" s="32">
        <f>G11+январь!C11</f>
        <v>0</v>
      </c>
      <c r="D11" s="32">
        <f>H11+январь!D11</f>
        <v>726.6</v>
      </c>
      <c r="E11" s="5">
        <v>0</v>
      </c>
      <c r="F11" s="4">
        <f aca="true" t="shared" si="0" ref="F11:F18">D11-C11</f>
        <v>726.6</v>
      </c>
      <c r="G11" s="4">
        <v>0</v>
      </c>
      <c r="H11" s="4">
        <v>726.6</v>
      </c>
      <c r="I11" s="5">
        <v>0</v>
      </c>
    </row>
    <row r="12" spans="1:11" ht="12.75">
      <c r="A12" s="40">
        <v>2</v>
      </c>
      <c r="B12" s="3" t="s">
        <v>11</v>
      </c>
      <c r="C12" s="32">
        <f>G12+январь!C12</f>
        <v>825.7</v>
      </c>
      <c r="D12" s="32">
        <f>H12+январь!D12</f>
        <v>918</v>
      </c>
      <c r="E12" s="5">
        <f>D12/C12</f>
        <v>1.1117839408986314</v>
      </c>
      <c r="F12" s="4">
        <f t="shared" si="0"/>
        <v>92.29999999999995</v>
      </c>
      <c r="G12" s="4">
        <v>475.2</v>
      </c>
      <c r="H12" s="4">
        <v>358</v>
      </c>
      <c r="I12" s="5">
        <f>H12/G12</f>
        <v>0.7533670033670034</v>
      </c>
      <c r="K12" s="22"/>
    </row>
    <row r="13" spans="1:9" ht="12.75">
      <c r="A13" s="40">
        <v>3</v>
      </c>
      <c r="B13" s="3" t="s">
        <v>26</v>
      </c>
      <c r="C13" s="32">
        <f>G13+январь!C13</f>
        <v>0</v>
      </c>
      <c r="D13" s="32">
        <f>H13+январь!D13</f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G14+январь!C14</f>
        <v>0</v>
      </c>
      <c r="D14" s="32">
        <f>H14+январь!D14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G15+январь!C15</f>
        <v>12976</v>
      </c>
      <c r="D15" s="32">
        <f>H15+январь!D15</f>
        <v>5063</v>
      </c>
      <c r="E15" s="5">
        <f>D15/C15</f>
        <v>0.39018187422934647</v>
      </c>
      <c r="F15" s="4">
        <f t="shared" si="0"/>
        <v>-7913</v>
      </c>
      <c r="G15" s="4">
        <v>9492</v>
      </c>
      <c r="H15" s="4">
        <v>3392</v>
      </c>
      <c r="I15" s="5">
        <f>H15/G15</f>
        <v>0.3573535608933839</v>
      </c>
      <c r="K15" s="22"/>
    </row>
    <row r="16" spans="1:11" ht="24.75" customHeight="1">
      <c r="A16" s="39">
        <v>6</v>
      </c>
      <c r="B16" s="3" t="s">
        <v>35</v>
      </c>
      <c r="C16" s="32">
        <f>G16+январь!C16</f>
        <v>0</v>
      </c>
      <c r="D16" s="32">
        <f>H16+январь!D16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G17+январь!C17</f>
        <v>0</v>
      </c>
      <c r="D17" s="32">
        <f>H17+январь!D17</f>
        <v>242</v>
      </c>
      <c r="E17" s="5">
        <v>0</v>
      </c>
      <c r="F17" s="4">
        <f t="shared" si="0"/>
        <v>242</v>
      </c>
      <c r="G17" s="4">
        <v>0</v>
      </c>
      <c r="H17" s="4">
        <v>115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13801.7</v>
      </c>
      <c r="D18" s="8">
        <f>SUM(D11:D17)</f>
        <v>6949.6</v>
      </c>
      <c r="E18" s="9">
        <f>D18/C18</f>
        <v>0.5035321735728208</v>
      </c>
      <c r="F18" s="8">
        <f t="shared" si="0"/>
        <v>-6852.1</v>
      </c>
      <c r="G18" s="8">
        <f>SUM(G11:G17)</f>
        <v>9967.2</v>
      </c>
      <c r="H18" s="8">
        <f>SUM(H11:H17)</f>
        <v>4591.6</v>
      </c>
      <c r="I18" s="9">
        <f>H18/G18</f>
        <v>0.4606710008828959</v>
      </c>
    </row>
    <row r="19" spans="1:9" ht="12.75" customHeight="1">
      <c r="A19" s="70" t="s">
        <v>14</v>
      </c>
      <c r="B19" s="71"/>
      <c r="C19" s="71"/>
      <c r="D19" s="71"/>
      <c r="E19" s="71"/>
      <c r="F19" s="71"/>
      <c r="G19" s="71"/>
      <c r="H19" s="71"/>
      <c r="I19" s="72"/>
    </row>
    <row r="20" spans="1:9" ht="24">
      <c r="A20" s="40">
        <v>8</v>
      </c>
      <c r="B20" s="3" t="s">
        <v>15</v>
      </c>
      <c r="C20" s="32">
        <f>G20+январь!C20</f>
        <v>45</v>
      </c>
      <c r="D20" s="32">
        <f>H20+январь!D20</f>
        <v>112</v>
      </c>
      <c r="E20" s="5">
        <f>D20/C20</f>
        <v>2.488888888888889</v>
      </c>
      <c r="F20" s="4">
        <f>D20-C20</f>
        <v>67</v>
      </c>
      <c r="G20" s="4">
        <v>5</v>
      </c>
      <c r="H20" s="4">
        <v>64</v>
      </c>
      <c r="I20" s="5">
        <f>H20/G20</f>
        <v>12.8</v>
      </c>
    </row>
    <row r="21" spans="1:9" ht="13.5" customHeight="1">
      <c r="A21" s="40">
        <v>9</v>
      </c>
      <c r="B21" s="3" t="s">
        <v>17</v>
      </c>
      <c r="C21" s="32">
        <f>G21+январь!C21</f>
        <v>3263.5</v>
      </c>
      <c r="D21" s="32">
        <f>H21+январь!D21</f>
        <v>10013.5</v>
      </c>
      <c r="E21" s="5">
        <f>D21/C21</f>
        <v>3.0683315458863185</v>
      </c>
      <c r="F21" s="4">
        <f>D21-C21</f>
        <v>6750</v>
      </c>
      <c r="G21" s="4">
        <v>709.4</v>
      </c>
      <c r="H21" s="4">
        <v>6743.2</v>
      </c>
      <c r="I21" s="5">
        <f>H21/G21</f>
        <v>9.505497603608683</v>
      </c>
    </row>
    <row r="22" spans="1:9" ht="13.5" customHeight="1">
      <c r="A22" s="6">
        <v>10</v>
      </c>
      <c r="B22" s="34" t="s">
        <v>45</v>
      </c>
      <c r="C22" s="32">
        <f>G22+январь!C22</f>
        <v>0</v>
      </c>
      <c r="D22" s="32">
        <f>H22+январь!D22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G23+январь!C23</f>
        <v>0</v>
      </c>
      <c r="D23" s="32">
        <f>H23+январь!D23</f>
        <v>4050</v>
      </c>
      <c r="E23" s="5">
        <v>0</v>
      </c>
      <c r="F23" s="4">
        <f>D23-C23</f>
        <v>4050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3308.5</v>
      </c>
      <c r="D24" s="8">
        <f>SUM(D20:D23)</f>
        <v>14175.5</v>
      </c>
      <c r="E24" s="9">
        <f>D24/C24</f>
        <v>4.2845700468490255</v>
      </c>
      <c r="F24" s="8">
        <f>D24-C24</f>
        <v>10867</v>
      </c>
      <c r="G24" s="8">
        <f>SUM(G20:G23)</f>
        <v>714.4</v>
      </c>
      <c r="H24" s="8">
        <f>SUM(H20:H23)</f>
        <v>10857.2</v>
      </c>
      <c r="I24" s="9">
        <f>H24/G24</f>
        <v>15.1976483762598</v>
      </c>
    </row>
    <row r="25" spans="1:9" ht="12.75" customHeight="1">
      <c r="A25" s="70" t="s">
        <v>38</v>
      </c>
      <c r="B25" s="71"/>
      <c r="C25" s="71"/>
      <c r="D25" s="71"/>
      <c r="E25" s="71"/>
      <c r="F25" s="71"/>
      <c r="G25" s="71"/>
      <c r="H25" s="71"/>
      <c r="I25" s="72"/>
    </row>
    <row r="26" spans="1:9" ht="12.75" customHeight="1">
      <c r="A26" s="40">
        <v>12</v>
      </c>
      <c r="B26" s="3" t="s">
        <v>18</v>
      </c>
      <c r="C26" s="32">
        <f>G26+январь!C26</f>
        <v>763.3</v>
      </c>
      <c r="D26" s="32">
        <f>H26+январь!D26</f>
        <v>369.2</v>
      </c>
      <c r="E26" s="5">
        <f>D26/C26</f>
        <v>0.48368924407179353</v>
      </c>
      <c r="F26" s="4">
        <f>D26-C26</f>
        <v>-394.09999999999997</v>
      </c>
      <c r="G26" s="4">
        <v>628.8</v>
      </c>
      <c r="H26" s="4">
        <v>0</v>
      </c>
      <c r="I26" s="5">
        <f>H26/G26</f>
        <v>0</v>
      </c>
    </row>
    <row r="27" spans="1:9" ht="25.5" customHeight="1">
      <c r="A27" s="40">
        <v>13</v>
      </c>
      <c r="B27" s="3" t="s">
        <v>19</v>
      </c>
      <c r="C27" s="32">
        <f>G27+январь!C27</f>
        <v>1698.3000000000002</v>
      </c>
      <c r="D27" s="32">
        <f>H27+январь!D27</f>
        <v>948.7</v>
      </c>
      <c r="E27" s="5">
        <f>D27/C27</f>
        <v>0.5586174409703821</v>
      </c>
      <c r="F27" s="4">
        <f>D27-C27</f>
        <v>-749.6000000000001</v>
      </c>
      <c r="G27" s="4">
        <v>901.2</v>
      </c>
      <c r="H27" s="4">
        <v>197</v>
      </c>
      <c r="I27" s="5">
        <f>H27/G27</f>
        <v>0.21859742565468263</v>
      </c>
    </row>
    <row r="28" spans="1:9" ht="13.5" customHeight="1">
      <c r="A28" s="6"/>
      <c r="B28" s="7" t="s">
        <v>13</v>
      </c>
      <c r="C28" s="8">
        <f>SUM(C26:C27)</f>
        <v>2461.6000000000004</v>
      </c>
      <c r="D28" s="8">
        <f>SUM(D26:D27)</f>
        <v>1317.9</v>
      </c>
      <c r="E28" s="9">
        <f>D28/C28</f>
        <v>0.5353834904127397</v>
      </c>
      <c r="F28" s="6">
        <f>D28-C28</f>
        <v>-1143.7000000000003</v>
      </c>
      <c r="G28" s="8">
        <f>SUM(G26:G27)</f>
        <v>1530</v>
      </c>
      <c r="H28" s="8">
        <f>SUM(H26:H27)</f>
        <v>197</v>
      </c>
      <c r="I28" s="9">
        <f>H28/G28</f>
        <v>0.1287581699346405</v>
      </c>
    </row>
    <row r="29" spans="1:9" ht="13.5" customHeight="1">
      <c r="A29" s="6"/>
      <c r="B29" s="75" t="s">
        <v>27</v>
      </c>
      <c r="C29" s="76"/>
      <c r="D29" s="76"/>
      <c r="E29" s="76"/>
      <c r="F29" s="76"/>
      <c r="G29" s="76"/>
      <c r="H29" s="76"/>
      <c r="I29" s="87"/>
    </row>
    <row r="30" spans="1:9" ht="13.5" customHeight="1">
      <c r="A30" s="40">
        <v>14</v>
      </c>
      <c r="B30" s="3" t="s">
        <v>28</v>
      </c>
      <c r="C30" s="32">
        <f>G30+январь!C30</f>
        <v>700.2</v>
      </c>
      <c r="D30" s="32">
        <f>H30+январь!D30</f>
        <v>1000.8</v>
      </c>
      <c r="E30" s="5">
        <f>D30/C30</f>
        <v>1.429305912596401</v>
      </c>
      <c r="F30" s="35">
        <f>D30-C30</f>
        <v>300.5999999999999</v>
      </c>
      <c r="G30" s="35">
        <v>200.2</v>
      </c>
      <c r="H30" s="35">
        <v>400.8</v>
      </c>
      <c r="I30" s="33">
        <f>H30/G30</f>
        <v>2.001998001998002</v>
      </c>
    </row>
    <row r="31" spans="1:9" s="2" customFormat="1" ht="13.5" customHeight="1">
      <c r="A31" s="6"/>
      <c r="B31" s="7" t="s">
        <v>13</v>
      </c>
      <c r="C31" s="8">
        <v>700.2</v>
      </c>
      <c r="D31" s="8">
        <f>SUM(D30)</f>
        <v>1000.8</v>
      </c>
      <c r="E31" s="9">
        <f>D31/C31</f>
        <v>1.429305912596401</v>
      </c>
      <c r="F31" s="6">
        <f>D31-C31</f>
        <v>300.5999999999999</v>
      </c>
      <c r="G31" s="8">
        <v>200.2</v>
      </c>
      <c r="H31" s="8">
        <f>SUM(H30)</f>
        <v>400.8</v>
      </c>
      <c r="I31" s="36">
        <f>H31/G31</f>
        <v>2.001998001998002</v>
      </c>
    </row>
    <row r="32" spans="1:9" s="21" customFormat="1" ht="12.75" customHeight="1">
      <c r="A32" s="70" t="s">
        <v>23</v>
      </c>
      <c r="B32" s="71"/>
      <c r="C32" s="71"/>
      <c r="D32" s="71"/>
      <c r="E32" s="71"/>
      <c r="F32" s="71"/>
      <c r="G32" s="71"/>
      <c r="H32" s="71"/>
      <c r="I32" s="72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G35+январь!C35</f>
        <v>1027.3</v>
      </c>
      <c r="D35" s="32">
        <f>H35+январь!D35</f>
        <v>620</v>
      </c>
      <c r="E35" s="9">
        <f>D35/C35</f>
        <v>0.6035238002530906</v>
      </c>
      <c r="F35" s="37">
        <f>D35-C35</f>
        <v>-407.29999999999995</v>
      </c>
      <c r="G35" s="4">
        <v>1027.3</v>
      </c>
      <c r="H35" s="4">
        <v>432.8</v>
      </c>
      <c r="I35" s="36">
        <f>H35/G35</f>
        <v>0.42129854959602847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620</v>
      </c>
      <c r="E37" s="9">
        <f>D37/C37</f>
        <v>0.6035238002530906</v>
      </c>
      <c r="F37" s="8">
        <f>D37-C37</f>
        <v>-407.29999999999995</v>
      </c>
      <c r="G37" s="8">
        <v>1027.3</v>
      </c>
      <c r="H37" s="8">
        <f>SUM(H35:H36)</f>
        <v>432.8</v>
      </c>
      <c r="I37" s="36">
        <f>H37/G37</f>
        <v>0.42129854959602847</v>
      </c>
    </row>
    <row r="38" spans="1:9" ht="12.75">
      <c r="A38" s="70" t="s">
        <v>31</v>
      </c>
      <c r="B38" s="71"/>
      <c r="C38" s="71"/>
      <c r="D38" s="71"/>
      <c r="E38" s="71"/>
      <c r="F38" s="71"/>
      <c r="G38" s="71"/>
      <c r="H38" s="71"/>
      <c r="I38" s="72"/>
    </row>
    <row r="39" spans="1:9" ht="12.75">
      <c r="A39" s="40">
        <v>16</v>
      </c>
      <c r="B39" s="3" t="s">
        <v>30</v>
      </c>
      <c r="C39" s="32">
        <f>G39+январь!C39</f>
        <v>0</v>
      </c>
      <c r="D39" s="32">
        <f>H39+январь!D39</f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G40+январь!C40</f>
        <v>0</v>
      </c>
      <c r="D40" s="32">
        <f>H40+январь!D40</f>
        <v>198.39999999999998</v>
      </c>
      <c r="E40" s="5">
        <v>0</v>
      </c>
      <c r="F40" s="4">
        <f>D40-C40</f>
        <v>198.39999999999998</v>
      </c>
      <c r="G40" s="4">
        <v>0</v>
      </c>
      <c r="H40" s="4">
        <v>86.8</v>
      </c>
      <c r="I40" s="5">
        <v>0</v>
      </c>
    </row>
    <row r="41" spans="1:9" ht="12.75">
      <c r="A41" s="6"/>
      <c r="B41" s="45" t="s">
        <v>13</v>
      </c>
      <c r="C41" s="8">
        <v>0</v>
      </c>
      <c r="D41" s="8">
        <f>SUM(D39:D40)</f>
        <v>198.39999999999998</v>
      </c>
      <c r="E41" s="9">
        <v>0</v>
      </c>
      <c r="F41" s="8">
        <f>SUM(F39:F40)</f>
        <v>198.39999999999998</v>
      </c>
      <c r="G41" s="8">
        <v>0</v>
      </c>
      <c r="H41" s="8">
        <f>SUM(H39:H40)</f>
        <v>86.8</v>
      </c>
      <c r="I41" s="9">
        <v>0</v>
      </c>
    </row>
    <row r="42" spans="1:9" ht="14.25" customHeight="1">
      <c r="A42" s="84" t="s">
        <v>25</v>
      </c>
      <c r="B42" s="85"/>
      <c r="C42" s="8">
        <f>C18+C24+C28+C31+C37+C41</f>
        <v>21299.300000000003</v>
      </c>
      <c r="D42" s="8">
        <f>D18+D24+D28+D31+D37+D41</f>
        <v>24262.2</v>
      </c>
      <c r="E42" s="9">
        <f>D42/C42</f>
        <v>1.1391078580047231</v>
      </c>
      <c r="F42" s="8">
        <f>D42-C42</f>
        <v>2962.899999999998</v>
      </c>
      <c r="G42" s="23">
        <f>G18+G24+G28+G31+G37+G41</f>
        <v>13439.1</v>
      </c>
      <c r="H42" s="8">
        <f>H18+H24+H28+H31+H37+H41</f>
        <v>16566.2</v>
      </c>
      <c r="I42" s="9">
        <f>H42/G42</f>
        <v>1.232686712651889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86" t="s">
        <v>33</v>
      </c>
      <c r="B46" s="86"/>
      <c r="C46" s="86"/>
      <c r="D46" s="86"/>
      <c r="E46" s="11"/>
      <c r="F46" s="11"/>
      <c r="G46" s="68"/>
      <c r="H46" s="68"/>
      <c r="I46" s="68"/>
    </row>
    <row r="47" spans="1:9" ht="27" customHeight="1">
      <c r="A47" s="81" t="s">
        <v>34</v>
      </c>
      <c r="B47" s="81"/>
      <c r="C47" s="81"/>
      <c r="D47" s="11"/>
      <c r="E47" s="11"/>
      <c r="F47" s="16"/>
      <c r="G47" s="82" t="s">
        <v>36</v>
      </c>
      <c r="H47" s="82"/>
      <c r="I47" s="83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46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31.5" customHeight="1">
      <c r="A3" s="73" t="s">
        <v>50</v>
      </c>
      <c r="B3" s="73"/>
      <c r="C3" s="73"/>
      <c r="D3" s="73"/>
      <c r="E3" s="73"/>
      <c r="F3" s="73"/>
      <c r="G3" s="73"/>
      <c r="H3" s="73"/>
      <c r="I3" s="73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74" t="s">
        <v>3</v>
      </c>
      <c r="I5" s="74"/>
    </row>
    <row r="6" spans="1:9" ht="12.75" customHeight="1">
      <c r="A6" s="69" t="s">
        <v>4</v>
      </c>
      <c r="B6" s="69" t="s">
        <v>5</v>
      </c>
      <c r="C6" s="69" t="s">
        <v>6</v>
      </c>
      <c r="D6" s="70"/>
      <c r="E6" s="77" t="s">
        <v>41</v>
      </c>
      <c r="F6" s="78"/>
      <c r="G6" s="72" t="s">
        <v>51</v>
      </c>
      <c r="H6" s="69"/>
      <c r="I6" s="69" t="s">
        <v>7</v>
      </c>
    </row>
    <row r="7" spans="1:9" ht="12.75">
      <c r="A7" s="69"/>
      <c r="B7" s="69"/>
      <c r="C7" s="69"/>
      <c r="D7" s="70"/>
      <c r="E7" s="79"/>
      <c r="F7" s="80"/>
      <c r="G7" s="72"/>
      <c r="H7" s="69"/>
      <c r="I7" s="69"/>
    </row>
    <row r="8" spans="1:9" ht="23.25" customHeight="1">
      <c r="A8" s="69"/>
      <c r="B8" s="69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69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70" t="s">
        <v>9</v>
      </c>
      <c r="B10" s="71"/>
      <c r="C10" s="71"/>
      <c r="D10" s="71"/>
      <c r="E10" s="71"/>
      <c r="F10" s="71"/>
      <c r="G10" s="71"/>
      <c r="H10" s="71"/>
      <c r="I10" s="72"/>
    </row>
    <row r="11" spans="1:9" ht="12.75">
      <c r="A11" s="40">
        <v>1</v>
      </c>
      <c r="B11" s="3" t="s">
        <v>10</v>
      </c>
      <c r="C11" s="32">
        <f>G11+февраль!C11</f>
        <v>822.3</v>
      </c>
      <c r="D11" s="32">
        <f>H11+февраль!D11</f>
        <v>726.6</v>
      </c>
      <c r="E11" s="5">
        <f>D11/C11</f>
        <v>0.8836191171105436</v>
      </c>
      <c r="F11" s="4">
        <f aca="true" t="shared" si="0" ref="F11:F18">D11-C11</f>
        <v>-95.69999999999993</v>
      </c>
      <c r="G11" s="4">
        <v>822.3</v>
      </c>
      <c r="H11" s="4">
        <v>0</v>
      </c>
      <c r="I11" s="5">
        <v>0</v>
      </c>
    </row>
    <row r="12" spans="1:11" ht="12.75">
      <c r="A12" s="40">
        <v>2</v>
      </c>
      <c r="B12" s="3" t="s">
        <v>11</v>
      </c>
      <c r="C12" s="32">
        <f>G12+февраль!C12</f>
        <v>1190.1</v>
      </c>
      <c r="D12" s="32">
        <f>H12+февраль!D12</f>
        <v>2078</v>
      </c>
      <c r="E12" s="5">
        <f>D12/C12</f>
        <v>1.7460717586757417</v>
      </c>
      <c r="F12" s="4">
        <f t="shared" si="0"/>
        <v>887.9000000000001</v>
      </c>
      <c r="G12" s="4">
        <v>364.4</v>
      </c>
      <c r="H12" s="4">
        <v>1160</v>
      </c>
      <c r="I12" s="5">
        <f>H12/G12</f>
        <v>3.1833150384193196</v>
      </c>
      <c r="K12" s="22"/>
    </row>
    <row r="13" spans="1:9" ht="12.75">
      <c r="A13" s="40">
        <v>3</v>
      </c>
      <c r="B13" s="3" t="s">
        <v>26</v>
      </c>
      <c r="C13" s="32">
        <f>G13+февраль!C13</f>
        <v>45559.3</v>
      </c>
      <c r="D13" s="32">
        <f>H13+февраль!D13</f>
        <v>0</v>
      </c>
      <c r="E13" s="5">
        <v>0</v>
      </c>
      <c r="F13" s="4">
        <f t="shared" si="0"/>
        <v>-45559.3</v>
      </c>
      <c r="G13" s="4">
        <v>45559.3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G14+февраль!C14</f>
        <v>0</v>
      </c>
      <c r="D14" s="32">
        <f>H14+февраль!D14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G15+февраль!C15</f>
        <v>19996</v>
      </c>
      <c r="D15" s="32">
        <f>H15+февраль!D15</f>
        <v>8393</v>
      </c>
      <c r="E15" s="5">
        <f>D15/C15</f>
        <v>0.4197339467893579</v>
      </c>
      <c r="F15" s="4">
        <f t="shared" si="0"/>
        <v>-11603</v>
      </c>
      <c r="G15" s="4">
        <v>7020</v>
      </c>
      <c r="H15" s="4">
        <v>3330</v>
      </c>
      <c r="I15" s="5">
        <f>H15/G15</f>
        <v>0.47435897435897434</v>
      </c>
      <c r="K15" s="22"/>
    </row>
    <row r="16" spans="1:11" ht="24.75" customHeight="1">
      <c r="A16" s="39">
        <v>6</v>
      </c>
      <c r="B16" s="3" t="s">
        <v>35</v>
      </c>
      <c r="C16" s="32">
        <f>G16+февраль!C16</f>
        <v>0</v>
      </c>
      <c r="D16" s="32">
        <f>H16+февраль!D16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G17+февраль!C17</f>
        <v>0</v>
      </c>
      <c r="D17" s="32">
        <f>H17+февраль!D17</f>
        <v>335</v>
      </c>
      <c r="E17" s="5">
        <v>0</v>
      </c>
      <c r="F17" s="4">
        <f t="shared" si="0"/>
        <v>335</v>
      </c>
      <c r="G17" s="4">
        <v>0</v>
      </c>
      <c r="H17" s="4">
        <v>93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67567.70000000001</v>
      </c>
      <c r="D18" s="8">
        <f>SUM(D11:D17)</f>
        <v>11532.6</v>
      </c>
      <c r="E18" s="9">
        <f>D18/C18</f>
        <v>0.17068214546299487</v>
      </c>
      <c r="F18" s="8">
        <f t="shared" si="0"/>
        <v>-56035.10000000001</v>
      </c>
      <c r="G18" s="8">
        <f>SUM(G11:G17)</f>
        <v>53766</v>
      </c>
      <c r="H18" s="8">
        <f>SUM(H11:H17)</f>
        <v>4583</v>
      </c>
      <c r="I18" s="9">
        <f>H18/G18</f>
        <v>0.0852397425882528</v>
      </c>
    </row>
    <row r="19" spans="1:9" ht="12.75" customHeight="1">
      <c r="A19" s="70" t="s">
        <v>14</v>
      </c>
      <c r="B19" s="71"/>
      <c r="C19" s="71"/>
      <c r="D19" s="71"/>
      <c r="E19" s="71"/>
      <c r="F19" s="71"/>
      <c r="G19" s="71"/>
      <c r="H19" s="71"/>
      <c r="I19" s="72"/>
    </row>
    <row r="20" spans="1:9" ht="24">
      <c r="A20" s="40">
        <v>8</v>
      </c>
      <c r="B20" s="3" t="s">
        <v>15</v>
      </c>
      <c r="C20" s="32">
        <f>G20+февраль!C20</f>
        <v>93</v>
      </c>
      <c r="D20" s="32">
        <f>H20+февраль!D20</f>
        <v>333</v>
      </c>
      <c r="E20" s="5">
        <f>D20/C20</f>
        <v>3.5806451612903225</v>
      </c>
      <c r="F20" s="4">
        <f>D20-C20</f>
        <v>240</v>
      </c>
      <c r="G20" s="4">
        <v>48</v>
      </c>
      <c r="H20" s="4">
        <v>221</v>
      </c>
      <c r="I20" s="5">
        <f>H20/G20</f>
        <v>4.604166666666667</v>
      </c>
    </row>
    <row r="21" spans="1:9" ht="13.5" customHeight="1">
      <c r="A21" s="40">
        <v>9</v>
      </c>
      <c r="B21" s="3" t="s">
        <v>17</v>
      </c>
      <c r="C21" s="32">
        <f>G21+февраль!C21</f>
        <v>7730.1</v>
      </c>
      <c r="D21" s="32">
        <f>H21+февраль!D21</f>
        <v>24167.8</v>
      </c>
      <c r="E21" s="5">
        <f>D21/C21</f>
        <v>3.1264537328107007</v>
      </c>
      <c r="F21" s="4">
        <f>D21-C21</f>
        <v>16437.699999999997</v>
      </c>
      <c r="G21" s="4">
        <v>4466.6</v>
      </c>
      <c r="H21" s="4">
        <v>14154.3</v>
      </c>
      <c r="I21" s="5">
        <f>H21/G21</f>
        <v>3.168920431648233</v>
      </c>
    </row>
    <row r="22" spans="1:9" ht="13.5" customHeight="1">
      <c r="A22" s="6">
        <v>10</v>
      </c>
      <c r="B22" s="34" t="s">
        <v>45</v>
      </c>
      <c r="C22" s="32">
        <f>G22+февраль!C22</f>
        <v>0</v>
      </c>
      <c r="D22" s="32">
        <f>H22+февраль!D22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G23+февраль!C23</f>
        <v>0</v>
      </c>
      <c r="D23" s="32">
        <f>H23+февраль!D23</f>
        <v>8100</v>
      </c>
      <c r="E23" s="5">
        <v>0</v>
      </c>
      <c r="F23" s="4">
        <f>D23-C23</f>
        <v>8100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7823.1</v>
      </c>
      <c r="D24" s="8">
        <f>SUM(D20:D23)</f>
        <v>32600.8</v>
      </c>
      <c r="E24" s="9">
        <f>D24/C24</f>
        <v>4.167248277537038</v>
      </c>
      <c r="F24" s="8">
        <f>D24-C24</f>
        <v>24777.699999999997</v>
      </c>
      <c r="G24" s="8">
        <f>SUM(G20:G23)</f>
        <v>4514.6</v>
      </c>
      <c r="H24" s="8">
        <f>SUM(H20:H23)</f>
        <v>18425.3</v>
      </c>
      <c r="I24" s="9">
        <f>H24/G24</f>
        <v>4.0812696584415</v>
      </c>
    </row>
    <row r="25" spans="1:9" ht="12.75" customHeight="1">
      <c r="A25" s="70" t="s">
        <v>38</v>
      </c>
      <c r="B25" s="71"/>
      <c r="C25" s="71"/>
      <c r="D25" s="71"/>
      <c r="E25" s="71"/>
      <c r="F25" s="71"/>
      <c r="G25" s="71"/>
      <c r="H25" s="71"/>
      <c r="I25" s="72"/>
    </row>
    <row r="26" spans="1:9" ht="12.75" customHeight="1">
      <c r="A26" s="40">
        <v>12</v>
      </c>
      <c r="B26" s="3" t="s">
        <v>18</v>
      </c>
      <c r="C26" s="32">
        <f>G26+февраль!C26</f>
        <v>1595.3</v>
      </c>
      <c r="D26" s="32">
        <f>H26+февраль!D26</f>
        <v>405.59999999999997</v>
      </c>
      <c r="E26" s="5">
        <f>D26/C26</f>
        <v>0.254246850122234</v>
      </c>
      <c r="F26" s="4">
        <f>D26-C26</f>
        <v>-1189.7</v>
      </c>
      <c r="G26" s="4">
        <v>832</v>
      </c>
      <c r="H26" s="4">
        <v>36.4</v>
      </c>
      <c r="I26" s="5">
        <f>H26/G26</f>
        <v>0.04375</v>
      </c>
    </row>
    <row r="27" spans="1:9" ht="25.5" customHeight="1">
      <c r="A27" s="40">
        <v>13</v>
      </c>
      <c r="B27" s="3" t="s">
        <v>19</v>
      </c>
      <c r="C27" s="32">
        <f>G27+февраль!C27</f>
        <v>2117.9</v>
      </c>
      <c r="D27" s="32">
        <f>H27+февраль!D27</f>
        <v>1518.6</v>
      </c>
      <c r="E27" s="5">
        <f>D27/C27</f>
        <v>0.7170310212946787</v>
      </c>
      <c r="F27" s="4">
        <f>D27-C27</f>
        <v>-599.3000000000002</v>
      </c>
      <c r="G27" s="4">
        <v>419.6</v>
      </c>
      <c r="H27" s="4">
        <v>569.9</v>
      </c>
      <c r="I27" s="5">
        <f>H27/G27</f>
        <v>1.3581982840800761</v>
      </c>
    </row>
    <row r="28" spans="1:9" ht="13.5" customHeight="1">
      <c r="A28" s="6"/>
      <c r="B28" s="7" t="s">
        <v>13</v>
      </c>
      <c r="C28" s="8">
        <f>SUM(C26:C27)</f>
        <v>3713.2</v>
      </c>
      <c r="D28" s="8">
        <f>SUM(D26:D27)</f>
        <v>1924.1999999999998</v>
      </c>
      <c r="E28" s="9">
        <f>D28/C28</f>
        <v>0.5182053215555316</v>
      </c>
      <c r="F28" s="6">
        <f>D28-C28</f>
        <v>-1789</v>
      </c>
      <c r="G28" s="8">
        <f>SUM(G26:G27)</f>
        <v>1251.6</v>
      </c>
      <c r="H28" s="8">
        <f>SUM(H26:H27)</f>
        <v>606.3</v>
      </c>
      <c r="I28" s="9">
        <f>H28/G28</f>
        <v>0.48441994247363374</v>
      </c>
    </row>
    <row r="29" spans="1:9" ht="13.5" customHeight="1">
      <c r="A29" s="6"/>
      <c r="B29" s="75" t="s">
        <v>27</v>
      </c>
      <c r="C29" s="76"/>
      <c r="D29" s="76"/>
      <c r="E29" s="76"/>
      <c r="F29" s="76"/>
      <c r="G29" s="76"/>
      <c r="H29" s="76"/>
      <c r="I29" s="87"/>
    </row>
    <row r="30" spans="1:9" ht="13.5" customHeight="1">
      <c r="A30" s="40">
        <v>14</v>
      </c>
      <c r="B30" s="3" t="s">
        <v>28</v>
      </c>
      <c r="C30" s="32">
        <f>G30+февраль!C30</f>
        <v>950.4000000000001</v>
      </c>
      <c r="D30" s="32">
        <f>H30+февраль!D30</f>
        <v>1600.8</v>
      </c>
      <c r="E30" s="5">
        <f>D30/C30</f>
        <v>1.684343434343434</v>
      </c>
      <c r="F30" s="35">
        <f>D30-C30</f>
        <v>650.3999999999999</v>
      </c>
      <c r="G30" s="35">
        <v>250.2</v>
      </c>
      <c r="H30" s="35">
        <v>600</v>
      </c>
      <c r="I30" s="33">
        <f>H30/G30</f>
        <v>2.3980815347721824</v>
      </c>
    </row>
    <row r="31" spans="1:9" s="46" customFormat="1" ht="13.5" customHeight="1">
      <c r="A31" s="6"/>
      <c r="B31" s="7" t="s">
        <v>13</v>
      </c>
      <c r="C31" s="8">
        <f>SUM(C30)</f>
        <v>950.4000000000001</v>
      </c>
      <c r="D31" s="8">
        <f>SUM(D30)</f>
        <v>1600.8</v>
      </c>
      <c r="E31" s="9">
        <f>D31/C31</f>
        <v>1.684343434343434</v>
      </c>
      <c r="F31" s="6">
        <f>D31-C31</f>
        <v>650.3999999999999</v>
      </c>
      <c r="G31" s="8">
        <f>SUM(G30)</f>
        <v>250.2</v>
      </c>
      <c r="H31" s="8">
        <f>SUM(H30)</f>
        <v>600</v>
      </c>
      <c r="I31" s="36">
        <f>H31/G31</f>
        <v>2.3980815347721824</v>
      </c>
    </row>
    <row r="32" spans="1:9" s="21" customFormat="1" ht="12.75" customHeight="1">
      <c r="A32" s="70" t="s">
        <v>23</v>
      </c>
      <c r="B32" s="71"/>
      <c r="C32" s="71"/>
      <c r="D32" s="71"/>
      <c r="E32" s="71"/>
      <c r="F32" s="71"/>
      <c r="G32" s="71"/>
      <c r="H32" s="71"/>
      <c r="I32" s="72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G35+февраль!C35</f>
        <v>1027.3</v>
      </c>
      <c r="D35" s="32">
        <f>H35+февраль!D35</f>
        <v>1089.5</v>
      </c>
      <c r="E35" s="9">
        <f>D35/C35</f>
        <v>1.060547065122165</v>
      </c>
      <c r="F35" s="35">
        <f>D35-C35</f>
        <v>62.200000000000045</v>
      </c>
      <c r="G35" s="4">
        <v>0</v>
      </c>
      <c r="H35" s="4">
        <v>469.5</v>
      </c>
      <c r="I35" s="36">
        <v>0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1089.5</v>
      </c>
      <c r="E37" s="9">
        <f>D37/C37</f>
        <v>1.060547065122165</v>
      </c>
      <c r="F37" s="35">
        <f>D37-C37</f>
        <v>62.200000000000045</v>
      </c>
      <c r="G37" s="4">
        <v>0</v>
      </c>
      <c r="H37" s="8">
        <f>SUM(H35:H36)</f>
        <v>469.5</v>
      </c>
      <c r="I37" s="36">
        <v>0</v>
      </c>
    </row>
    <row r="38" spans="1:9" ht="12.75">
      <c r="A38" s="70" t="s">
        <v>31</v>
      </c>
      <c r="B38" s="71"/>
      <c r="C38" s="71"/>
      <c r="D38" s="71"/>
      <c r="E38" s="71"/>
      <c r="F38" s="71"/>
      <c r="G38" s="71"/>
      <c r="H38" s="71"/>
      <c r="I38" s="72"/>
    </row>
    <row r="39" spans="1:9" ht="12.75">
      <c r="A39" s="40">
        <v>16</v>
      </c>
      <c r="B39" s="3" t="s">
        <v>30</v>
      </c>
      <c r="C39" s="32">
        <f>G39+февраль!C39</f>
        <v>1047</v>
      </c>
      <c r="D39" s="32">
        <f>H39+февраль!D39</f>
        <v>0</v>
      </c>
      <c r="E39" s="5">
        <v>0</v>
      </c>
      <c r="F39" s="37">
        <f>D39-C39</f>
        <v>-1047</v>
      </c>
      <c r="G39" s="4">
        <v>1047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G40+февраль!C40</f>
        <v>0</v>
      </c>
      <c r="D40" s="32">
        <f>H40+февраль!D40</f>
        <v>474.29999999999995</v>
      </c>
      <c r="E40" s="5">
        <v>0</v>
      </c>
      <c r="F40" s="4">
        <f>D40-C40</f>
        <v>474.29999999999995</v>
      </c>
      <c r="G40" s="4">
        <v>0</v>
      </c>
      <c r="H40" s="4">
        <v>275.9</v>
      </c>
      <c r="I40" s="5">
        <v>0</v>
      </c>
    </row>
    <row r="41" spans="1:9" ht="12.75">
      <c r="A41" s="6"/>
      <c r="B41" s="45" t="s">
        <v>13</v>
      </c>
      <c r="C41" s="8">
        <f>SUM(C39:C40)</f>
        <v>1047</v>
      </c>
      <c r="D41" s="8">
        <f>SUM(D39:D40)</f>
        <v>474.29999999999995</v>
      </c>
      <c r="E41" s="9">
        <f>D41/C41</f>
        <v>0.45300859598853865</v>
      </c>
      <c r="F41" s="8">
        <f>SUM(F39:F40)</f>
        <v>-572.7</v>
      </c>
      <c r="G41" s="8">
        <f>SUM(G39:G40)</f>
        <v>1047</v>
      </c>
      <c r="H41" s="8">
        <f>SUM(H39:H40)</f>
        <v>275.9</v>
      </c>
      <c r="I41" s="9">
        <f>H41/G41</f>
        <v>0.26351480420248324</v>
      </c>
    </row>
    <row r="42" spans="1:9" ht="14.25" customHeight="1">
      <c r="A42" s="84" t="s">
        <v>25</v>
      </c>
      <c r="B42" s="85"/>
      <c r="C42" s="8">
        <f>C18+C24+C28+C31+C37+C41</f>
        <v>82128.70000000001</v>
      </c>
      <c r="D42" s="8">
        <f>D18+D24+D28+D31+D37+D41</f>
        <v>49222.200000000004</v>
      </c>
      <c r="E42" s="9">
        <f>D42/C42</f>
        <v>0.5993300758443759</v>
      </c>
      <c r="F42" s="8">
        <f>D42-C42</f>
        <v>-32906.50000000001</v>
      </c>
      <c r="G42" s="23">
        <f>G18+G24+G28+G31+G37+G41</f>
        <v>60829.399999999994</v>
      </c>
      <c r="H42" s="8">
        <f>H18+H24+H28+H31+H37+H41</f>
        <v>24960</v>
      </c>
      <c r="I42" s="9">
        <f>H42/G42</f>
        <v>0.41032790065330255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86" t="s">
        <v>33</v>
      </c>
      <c r="B46" s="86"/>
      <c r="C46" s="86"/>
      <c r="D46" s="86"/>
      <c r="E46" s="11"/>
      <c r="F46" s="11"/>
      <c r="G46" s="88"/>
      <c r="H46" s="88"/>
      <c r="I46" s="88"/>
    </row>
    <row r="47" spans="1:9" ht="27" customHeight="1">
      <c r="A47" s="81" t="s">
        <v>34</v>
      </c>
      <c r="B47" s="81"/>
      <c r="C47" s="81"/>
      <c r="D47" s="11"/>
      <c r="E47" s="11"/>
      <c r="F47" s="47"/>
      <c r="G47" s="82" t="s">
        <v>36</v>
      </c>
      <c r="H47" s="82"/>
      <c r="I47" s="83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52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130" zoomScaleNormal="13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31.5" customHeight="1">
      <c r="A3" s="73" t="s">
        <v>53</v>
      </c>
      <c r="B3" s="73"/>
      <c r="C3" s="73"/>
      <c r="D3" s="73"/>
      <c r="E3" s="73"/>
      <c r="F3" s="73"/>
      <c r="G3" s="73"/>
      <c r="H3" s="73"/>
      <c r="I3" s="73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74" t="s">
        <v>3</v>
      </c>
      <c r="I5" s="74"/>
    </row>
    <row r="6" spans="1:9" ht="12.75" customHeight="1">
      <c r="A6" s="69" t="s">
        <v>4</v>
      </c>
      <c r="B6" s="69" t="s">
        <v>5</v>
      </c>
      <c r="C6" s="69" t="s">
        <v>6</v>
      </c>
      <c r="D6" s="70"/>
      <c r="E6" s="77" t="s">
        <v>41</v>
      </c>
      <c r="F6" s="78"/>
      <c r="G6" s="72" t="s">
        <v>54</v>
      </c>
      <c r="H6" s="69"/>
      <c r="I6" s="69" t="s">
        <v>7</v>
      </c>
    </row>
    <row r="7" spans="1:9" ht="12.75">
      <c r="A7" s="69"/>
      <c r="B7" s="69"/>
      <c r="C7" s="69"/>
      <c r="D7" s="70"/>
      <c r="E7" s="79"/>
      <c r="F7" s="80"/>
      <c r="G7" s="72"/>
      <c r="H7" s="69"/>
      <c r="I7" s="69"/>
    </row>
    <row r="8" spans="1:9" ht="23.25" customHeight="1">
      <c r="A8" s="69"/>
      <c r="B8" s="69"/>
      <c r="C8" s="54" t="s">
        <v>29</v>
      </c>
      <c r="D8" s="54" t="s">
        <v>42</v>
      </c>
      <c r="E8" s="54" t="s">
        <v>41</v>
      </c>
      <c r="F8" s="54" t="s">
        <v>8</v>
      </c>
      <c r="G8" s="54" t="s">
        <v>29</v>
      </c>
      <c r="H8" s="54" t="s">
        <v>42</v>
      </c>
      <c r="I8" s="69"/>
    </row>
    <row r="9" spans="1:9" ht="14.25" customHeight="1">
      <c r="A9" s="54"/>
      <c r="B9" s="54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</row>
    <row r="10" spans="1:9" ht="12.75" customHeight="1">
      <c r="A10" s="70" t="s">
        <v>9</v>
      </c>
      <c r="B10" s="71"/>
      <c r="C10" s="71"/>
      <c r="D10" s="71"/>
      <c r="E10" s="71"/>
      <c r="F10" s="71"/>
      <c r="G10" s="71"/>
      <c r="H10" s="71"/>
      <c r="I10" s="72"/>
    </row>
    <row r="11" spans="1:9" ht="12.75">
      <c r="A11" s="54">
        <v>1</v>
      </c>
      <c r="B11" s="3" t="s">
        <v>10</v>
      </c>
      <c r="C11" s="32">
        <f>G11+март!C11</f>
        <v>1967</v>
      </c>
      <c r="D11" s="32">
        <f>H11+март!D11</f>
        <v>913.2</v>
      </c>
      <c r="E11" s="5">
        <f>D11/C11</f>
        <v>0.4642602948652771</v>
      </c>
      <c r="F11" s="4">
        <f aca="true" t="shared" si="0" ref="F11:F18">D11-C11</f>
        <v>-1053.8</v>
      </c>
      <c r="G11" s="4">
        <v>1144.7</v>
      </c>
      <c r="H11" s="4">
        <v>186.6</v>
      </c>
      <c r="I11" s="5">
        <f>H11/G11</f>
        <v>0.16301214291954222</v>
      </c>
    </row>
    <row r="12" spans="1:11" ht="12.75">
      <c r="A12" s="54">
        <v>2</v>
      </c>
      <c r="B12" s="3" t="s">
        <v>11</v>
      </c>
      <c r="C12" s="32">
        <f>G12+март!C12</f>
        <v>1554.5</v>
      </c>
      <c r="D12" s="32">
        <f>H12+март!D12</f>
        <v>6078</v>
      </c>
      <c r="E12" s="5">
        <f>D12/C12</f>
        <v>3.909938887101962</v>
      </c>
      <c r="F12" s="4">
        <f t="shared" si="0"/>
        <v>4523.5</v>
      </c>
      <c r="G12" s="4">
        <v>364.4</v>
      </c>
      <c r="H12" s="4">
        <v>4000</v>
      </c>
      <c r="I12" s="5">
        <f>H12/G12</f>
        <v>10.976948408342482</v>
      </c>
      <c r="K12" s="22"/>
    </row>
    <row r="13" spans="1:9" ht="12.75">
      <c r="A13" s="54">
        <v>3</v>
      </c>
      <c r="B13" s="3" t="s">
        <v>26</v>
      </c>
      <c r="C13" s="32">
        <f>G13+март!C13</f>
        <v>136677.90000000002</v>
      </c>
      <c r="D13" s="32">
        <f>H13+март!D13</f>
        <v>0</v>
      </c>
      <c r="E13" s="5">
        <v>0</v>
      </c>
      <c r="F13" s="4">
        <f t="shared" si="0"/>
        <v>-136677.90000000002</v>
      </c>
      <c r="G13" s="4">
        <v>91118.6</v>
      </c>
      <c r="H13" s="4">
        <v>0</v>
      </c>
      <c r="I13" s="5">
        <v>0</v>
      </c>
    </row>
    <row r="14" spans="1:11" ht="24.75" customHeight="1">
      <c r="A14" s="54">
        <v>4</v>
      </c>
      <c r="B14" s="3" t="s">
        <v>12</v>
      </c>
      <c r="C14" s="32">
        <f>G14+март!C14</f>
        <v>0</v>
      </c>
      <c r="D14" s="32">
        <f>H14+март!D14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52">
        <v>5</v>
      </c>
      <c r="B15" s="3" t="s">
        <v>16</v>
      </c>
      <c r="C15" s="32">
        <f>G15+март!C15</f>
        <v>26348</v>
      </c>
      <c r="D15" s="32">
        <f>H15+март!D15</f>
        <v>13284</v>
      </c>
      <c r="E15" s="5">
        <f>D15/C15</f>
        <v>0.5041748899347199</v>
      </c>
      <c r="F15" s="4">
        <f t="shared" si="0"/>
        <v>-13064</v>
      </c>
      <c r="G15" s="4">
        <v>6352</v>
      </c>
      <c r="H15" s="4">
        <v>4891</v>
      </c>
      <c r="I15" s="5">
        <f>H15/G15</f>
        <v>0.7699937027707808</v>
      </c>
      <c r="K15" s="22"/>
    </row>
    <row r="16" spans="1:11" ht="24.75" customHeight="1">
      <c r="A16" s="52">
        <v>6</v>
      </c>
      <c r="B16" s="3" t="s">
        <v>35</v>
      </c>
      <c r="C16" s="32">
        <f>G16+март!C16</f>
        <v>0</v>
      </c>
      <c r="D16" s="32">
        <f>H16+март!D16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56">
        <v>7</v>
      </c>
      <c r="B17" s="3" t="s">
        <v>43</v>
      </c>
      <c r="C17" s="32">
        <f>G17+март!C17</f>
        <v>0</v>
      </c>
      <c r="D17" s="32">
        <f>H17+март!D17</f>
        <v>433</v>
      </c>
      <c r="E17" s="5">
        <v>0</v>
      </c>
      <c r="F17" s="4">
        <f t="shared" si="0"/>
        <v>433</v>
      </c>
      <c r="G17" s="4">
        <v>0</v>
      </c>
      <c r="H17" s="4">
        <v>98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166547.40000000002</v>
      </c>
      <c r="D18" s="8">
        <f>SUM(D11:D17)</f>
        <v>20708.2</v>
      </c>
      <c r="E18" s="9">
        <f>D18/C18</f>
        <v>0.12433817639903114</v>
      </c>
      <c r="F18" s="8">
        <f t="shared" si="0"/>
        <v>-145839.2</v>
      </c>
      <c r="G18" s="8">
        <f>SUM(G11:G17)</f>
        <v>98979.70000000001</v>
      </c>
      <c r="H18" s="8">
        <f>SUM(H11:H17)</f>
        <v>9175.6</v>
      </c>
      <c r="I18" s="9">
        <f>H18/G18</f>
        <v>0.0927018368412917</v>
      </c>
    </row>
    <row r="19" spans="1:9" ht="12.75" customHeight="1">
      <c r="A19" s="70" t="s">
        <v>14</v>
      </c>
      <c r="B19" s="71"/>
      <c r="C19" s="71"/>
      <c r="D19" s="71"/>
      <c r="E19" s="71"/>
      <c r="F19" s="71"/>
      <c r="G19" s="71"/>
      <c r="H19" s="71"/>
      <c r="I19" s="72"/>
    </row>
    <row r="20" spans="1:9" ht="24">
      <c r="A20" s="54">
        <v>8</v>
      </c>
      <c r="B20" s="3" t="s">
        <v>15</v>
      </c>
      <c r="C20" s="32">
        <f>G20+март!C20</f>
        <v>306</v>
      </c>
      <c r="D20" s="32">
        <f>H20+март!D20</f>
        <v>333</v>
      </c>
      <c r="E20" s="5">
        <f>D20/C20</f>
        <v>1.088235294117647</v>
      </c>
      <c r="F20" s="4">
        <f>D20-C20</f>
        <v>27</v>
      </c>
      <c r="G20" s="4">
        <v>213</v>
      </c>
      <c r="H20" s="4">
        <v>0</v>
      </c>
      <c r="I20" s="5">
        <f>H20/G20</f>
        <v>0</v>
      </c>
    </row>
    <row r="21" spans="1:9" ht="13.5" customHeight="1">
      <c r="A21" s="54">
        <v>9</v>
      </c>
      <c r="B21" s="3" t="s">
        <v>17</v>
      </c>
      <c r="C21" s="32">
        <f>G21+март!C21</f>
        <v>10539.8</v>
      </c>
      <c r="D21" s="32">
        <f>H21+март!D21</f>
        <v>24662.7</v>
      </c>
      <c r="E21" s="5">
        <f>D21/C21</f>
        <v>2.3399590125049814</v>
      </c>
      <c r="F21" s="4">
        <f>D21-C21</f>
        <v>14122.900000000001</v>
      </c>
      <c r="G21" s="4">
        <v>2809.7</v>
      </c>
      <c r="H21" s="4">
        <v>494.9</v>
      </c>
      <c r="I21" s="5">
        <f>H21/G21</f>
        <v>0.17613980140228494</v>
      </c>
    </row>
    <row r="22" spans="1:9" ht="13.5" customHeight="1">
      <c r="A22" s="6">
        <v>10</v>
      </c>
      <c r="B22" s="34" t="s">
        <v>45</v>
      </c>
      <c r="C22" s="32">
        <f>G22+март!C22</f>
        <v>0</v>
      </c>
      <c r="D22" s="32">
        <f>H22+март!D22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54">
        <v>11</v>
      </c>
      <c r="B23" s="34" t="s">
        <v>49</v>
      </c>
      <c r="C23" s="32">
        <f>G23+март!C23</f>
        <v>0</v>
      </c>
      <c r="D23" s="32">
        <f>H23+март!D23</f>
        <v>14400</v>
      </c>
      <c r="E23" s="5">
        <v>0</v>
      </c>
      <c r="F23" s="4">
        <f>D23-C23</f>
        <v>14400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10845.8</v>
      </c>
      <c r="D24" s="8">
        <f>SUM(D20:D23)</f>
        <v>39395.7</v>
      </c>
      <c r="E24" s="9">
        <f>D24/C24</f>
        <v>3.6323461616478268</v>
      </c>
      <c r="F24" s="8">
        <f>D24-C24</f>
        <v>28549.899999999998</v>
      </c>
      <c r="G24" s="8">
        <f>SUM(G20:G23)</f>
        <v>3022.7</v>
      </c>
      <c r="H24" s="8">
        <f>SUM(H20:H23)</f>
        <v>6794.9</v>
      </c>
      <c r="I24" s="9">
        <f>H24/G24</f>
        <v>2.2479571244251826</v>
      </c>
    </row>
    <row r="25" spans="1:9" ht="12.75" customHeight="1">
      <c r="A25" s="70" t="s">
        <v>38</v>
      </c>
      <c r="B25" s="71"/>
      <c r="C25" s="71"/>
      <c r="D25" s="71"/>
      <c r="E25" s="71"/>
      <c r="F25" s="71"/>
      <c r="G25" s="71"/>
      <c r="H25" s="71"/>
      <c r="I25" s="72"/>
    </row>
    <row r="26" spans="1:9" ht="12.75" customHeight="1">
      <c r="A26" s="54">
        <v>12</v>
      </c>
      <c r="B26" s="3" t="s">
        <v>18</v>
      </c>
      <c r="C26" s="32">
        <f>G26+март!C26</f>
        <v>1920.3</v>
      </c>
      <c r="D26" s="32">
        <f>H26+март!D26</f>
        <v>405.59999999999997</v>
      </c>
      <c r="E26" s="5">
        <f>D26/C26</f>
        <v>0.21121699734416496</v>
      </c>
      <c r="F26" s="4">
        <f>D26-C26</f>
        <v>-1514.7</v>
      </c>
      <c r="G26" s="4">
        <v>325</v>
      </c>
      <c r="H26" s="4">
        <v>0</v>
      </c>
      <c r="I26" s="5">
        <f>H26/G26</f>
        <v>0</v>
      </c>
    </row>
    <row r="27" spans="1:9" ht="25.5" customHeight="1">
      <c r="A27" s="54">
        <v>13</v>
      </c>
      <c r="B27" s="3" t="s">
        <v>19</v>
      </c>
      <c r="C27" s="32">
        <f>G27+март!C27</f>
        <v>2117.9</v>
      </c>
      <c r="D27" s="32">
        <f>H27+март!D27</f>
        <v>2379.3999999999996</v>
      </c>
      <c r="E27" s="5">
        <f>D27/C27</f>
        <v>1.1234713631427355</v>
      </c>
      <c r="F27" s="4">
        <f>D27-C27</f>
        <v>261.49999999999955</v>
      </c>
      <c r="G27" s="4">
        <v>0</v>
      </c>
      <c r="H27" s="4">
        <v>860.8</v>
      </c>
      <c r="I27" s="5">
        <v>0</v>
      </c>
    </row>
    <row r="28" spans="1:9" ht="13.5" customHeight="1">
      <c r="A28" s="6"/>
      <c r="B28" s="7" t="s">
        <v>13</v>
      </c>
      <c r="C28" s="8">
        <f>SUM(C26:C27)</f>
        <v>4038.2</v>
      </c>
      <c r="D28" s="8">
        <f>SUM(D26:D27)</f>
        <v>2784.9999999999995</v>
      </c>
      <c r="E28" s="9">
        <f>D28/C28</f>
        <v>0.689663711554653</v>
      </c>
      <c r="F28" s="6">
        <f>D28-C28</f>
        <v>-1253.2000000000003</v>
      </c>
      <c r="G28" s="8">
        <f>SUM(G26:G27)</f>
        <v>325</v>
      </c>
      <c r="H28" s="8">
        <f>SUM(H26:H27)</f>
        <v>860.8</v>
      </c>
      <c r="I28" s="9">
        <f>H28/G28</f>
        <v>2.6486153846153844</v>
      </c>
    </row>
    <row r="29" spans="1:9" ht="13.5" customHeight="1">
      <c r="A29" s="6"/>
      <c r="B29" s="75" t="s">
        <v>27</v>
      </c>
      <c r="C29" s="76"/>
      <c r="D29" s="76"/>
      <c r="E29" s="76"/>
      <c r="F29" s="76"/>
      <c r="G29" s="76"/>
      <c r="H29" s="76"/>
      <c r="I29" s="87"/>
    </row>
    <row r="30" spans="1:9" ht="13.5" customHeight="1">
      <c r="A30" s="54">
        <v>14</v>
      </c>
      <c r="B30" s="3" t="s">
        <v>28</v>
      </c>
      <c r="C30" s="32">
        <f>G30+март!C30</f>
        <v>1250.4</v>
      </c>
      <c r="D30" s="32">
        <f>H30+март!D30</f>
        <v>2801.2</v>
      </c>
      <c r="E30" s="5">
        <f>D30/C30</f>
        <v>2.2402431222008956</v>
      </c>
      <c r="F30" s="35">
        <f>D30-C30</f>
        <v>1550.7999999999997</v>
      </c>
      <c r="G30" s="35">
        <v>300</v>
      </c>
      <c r="H30" s="35">
        <v>1200.4</v>
      </c>
      <c r="I30" s="33">
        <f>H30/G30</f>
        <v>4.001333333333334</v>
      </c>
    </row>
    <row r="31" spans="1:9" s="46" customFormat="1" ht="13.5" customHeight="1">
      <c r="A31" s="6"/>
      <c r="B31" s="7" t="s">
        <v>13</v>
      </c>
      <c r="C31" s="8">
        <f>SUM(C30)</f>
        <v>1250.4</v>
      </c>
      <c r="D31" s="8">
        <f>SUM(D30)</f>
        <v>2801.2</v>
      </c>
      <c r="E31" s="9">
        <f>D31/C31</f>
        <v>2.2402431222008956</v>
      </c>
      <c r="F31" s="6">
        <f>D31-C31</f>
        <v>1550.7999999999997</v>
      </c>
      <c r="G31" s="8">
        <f>SUM(G30)</f>
        <v>300</v>
      </c>
      <c r="H31" s="8">
        <f>SUM(H30)</f>
        <v>1200.4</v>
      </c>
      <c r="I31" s="36">
        <f>H31/G31</f>
        <v>4.001333333333334</v>
      </c>
    </row>
    <row r="32" spans="1:9" s="21" customFormat="1" ht="12.75" customHeight="1">
      <c r="A32" s="70" t="s">
        <v>23</v>
      </c>
      <c r="B32" s="71"/>
      <c r="C32" s="71"/>
      <c r="D32" s="71"/>
      <c r="E32" s="71"/>
      <c r="F32" s="71"/>
      <c r="G32" s="71"/>
      <c r="H32" s="71"/>
      <c r="I32" s="72"/>
    </row>
    <row r="33" spans="1:9" ht="24" hidden="1">
      <c r="A33" s="5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5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54">
        <v>15</v>
      </c>
      <c r="B35" s="3" t="s">
        <v>24</v>
      </c>
      <c r="C35" s="32">
        <f>G35+март!C35</f>
        <v>1027.3</v>
      </c>
      <c r="D35" s="32">
        <f>H35+март!D35</f>
        <v>1567.6</v>
      </c>
      <c r="E35" s="5">
        <f>D35/C35</f>
        <v>1.52594178915604</v>
      </c>
      <c r="F35" s="35">
        <f>D35-C35</f>
        <v>540.3</v>
      </c>
      <c r="G35" s="4">
        <v>0</v>
      </c>
      <c r="H35" s="4">
        <v>478.1</v>
      </c>
      <c r="I35" s="36">
        <v>0</v>
      </c>
    </row>
    <row r="36" spans="1:9" ht="12.75" customHeight="1" hidden="1">
      <c r="A36" s="5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1567.6</v>
      </c>
      <c r="E37" s="9">
        <f>D37/C37</f>
        <v>1.52594178915604</v>
      </c>
      <c r="F37" s="35">
        <f>D37-C37</f>
        <v>540.3</v>
      </c>
      <c r="G37" s="4">
        <v>0</v>
      </c>
      <c r="H37" s="8">
        <f>SUM(H35:H36)</f>
        <v>478.1</v>
      </c>
      <c r="I37" s="36">
        <v>0</v>
      </c>
    </row>
    <row r="38" spans="1:9" ht="12.75">
      <c r="A38" s="70" t="s">
        <v>31</v>
      </c>
      <c r="B38" s="71"/>
      <c r="C38" s="71"/>
      <c r="D38" s="71"/>
      <c r="E38" s="71"/>
      <c r="F38" s="71"/>
      <c r="G38" s="71"/>
      <c r="H38" s="71"/>
      <c r="I38" s="72"/>
    </row>
    <row r="39" spans="1:9" ht="12.75">
      <c r="A39" s="54">
        <v>16</v>
      </c>
      <c r="B39" s="3" t="s">
        <v>30</v>
      </c>
      <c r="C39" s="32">
        <f>G39+март!C39</f>
        <v>1471</v>
      </c>
      <c r="D39" s="32">
        <f>H39+март!D39</f>
        <v>0</v>
      </c>
      <c r="E39" s="5">
        <v>0</v>
      </c>
      <c r="F39" s="37">
        <f>D39-C39</f>
        <v>-1471</v>
      </c>
      <c r="G39" s="4">
        <v>424</v>
      </c>
      <c r="H39" s="4">
        <v>0</v>
      </c>
      <c r="I39" s="4">
        <v>0</v>
      </c>
    </row>
    <row r="40" spans="1:9" ht="12.75">
      <c r="A40" s="54">
        <v>17</v>
      </c>
      <c r="B40" s="34" t="s">
        <v>32</v>
      </c>
      <c r="C40" s="32">
        <f>G40+март!C40</f>
        <v>935.6</v>
      </c>
      <c r="D40" s="32">
        <f>H40+март!D40</f>
        <v>612.3</v>
      </c>
      <c r="E40" s="5">
        <f>D40/C40</f>
        <v>0.6544463445917058</v>
      </c>
      <c r="F40" s="4">
        <f>D40-C40</f>
        <v>-323.30000000000007</v>
      </c>
      <c r="G40" s="4">
        <v>935.6</v>
      </c>
      <c r="H40" s="4">
        <v>138</v>
      </c>
      <c r="I40" s="5">
        <f>H40/G40</f>
        <v>0.14749893116716545</v>
      </c>
    </row>
    <row r="41" spans="1:9" ht="12.75">
      <c r="A41" s="6"/>
      <c r="B41" s="53" t="s">
        <v>13</v>
      </c>
      <c r="C41" s="8">
        <f>SUM(C39:C40)</f>
        <v>2406.6</v>
      </c>
      <c r="D41" s="8">
        <f>SUM(D39:D40)</f>
        <v>612.3</v>
      </c>
      <c r="E41" s="9">
        <f>D41/C41</f>
        <v>0.2544253303415607</v>
      </c>
      <c r="F41" s="8">
        <f>SUM(F39:F40)</f>
        <v>-1794.3000000000002</v>
      </c>
      <c r="G41" s="8">
        <f>SUM(G39:G40)</f>
        <v>1359.6</v>
      </c>
      <c r="H41" s="8">
        <f>SUM(H39:H40)</f>
        <v>138</v>
      </c>
      <c r="I41" s="9">
        <f>H41/G41</f>
        <v>0.10150044130626655</v>
      </c>
    </row>
    <row r="42" spans="1:9" ht="14.25" customHeight="1">
      <c r="A42" s="84" t="s">
        <v>25</v>
      </c>
      <c r="B42" s="85"/>
      <c r="C42" s="8">
        <f>C18+C24+C28+C31+C37+C41</f>
        <v>186115.7</v>
      </c>
      <c r="D42" s="8">
        <f>D18+D24+D28+D31+D37+D41</f>
        <v>67870</v>
      </c>
      <c r="E42" s="9">
        <f>D42/C42</f>
        <v>0.364665635408512</v>
      </c>
      <c r="F42" s="8">
        <f>D42-C42</f>
        <v>-118245.70000000001</v>
      </c>
      <c r="G42" s="23">
        <f>G18+G24+G28+G31+G37+G41</f>
        <v>103987.00000000001</v>
      </c>
      <c r="H42" s="8">
        <f>H18+H24+H28+H31+H37+H41</f>
        <v>18647.8</v>
      </c>
      <c r="I42" s="9">
        <f>H42/G42</f>
        <v>0.17932818525392594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86" t="s">
        <v>33</v>
      </c>
      <c r="B46" s="86"/>
      <c r="C46" s="86"/>
      <c r="D46" s="86"/>
      <c r="E46" s="11"/>
      <c r="F46" s="11"/>
      <c r="G46" s="88"/>
      <c r="H46" s="88"/>
      <c r="I46" s="88"/>
    </row>
    <row r="47" spans="1:9" ht="27" customHeight="1">
      <c r="A47" s="81" t="s">
        <v>34</v>
      </c>
      <c r="B47" s="81"/>
      <c r="C47" s="81"/>
      <c r="D47" s="11"/>
      <c r="E47" s="11"/>
      <c r="F47" s="47"/>
      <c r="G47" s="82" t="s">
        <v>36</v>
      </c>
      <c r="H47" s="82"/>
      <c r="I47" s="83"/>
    </row>
    <row r="48" spans="1:9" ht="14.25" customHeight="1" hidden="1">
      <c r="A48" s="49"/>
      <c r="B48" s="49"/>
      <c r="C48" s="49"/>
      <c r="D48" s="11"/>
      <c r="E48" s="11"/>
      <c r="F48" s="11"/>
      <c r="G48" s="50"/>
      <c r="H48" s="50"/>
      <c r="I48" s="51"/>
    </row>
    <row r="49" spans="1:9" ht="14.25" customHeight="1" hidden="1">
      <c r="A49" s="49"/>
      <c r="B49" s="49"/>
      <c r="C49" s="49"/>
      <c r="D49" s="11"/>
      <c r="E49" s="11"/>
      <c r="F49" s="11"/>
      <c r="G49" s="50"/>
      <c r="H49" s="50"/>
      <c r="I49" s="51"/>
    </row>
    <row r="50" spans="1:9" ht="0.75" customHeight="1" hidden="1">
      <c r="A50" s="49"/>
      <c r="B50" s="49"/>
      <c r="C50" s="49"/>
      <c r="D50" s="11"/>
      <c r="E50" s="11"/>
      <c r="F50" s="11"/>
      <c r="G50" s="50"/>
      <c r="H50" s="50"/>
      <c r="I50" s="51"/>
    </row>
    <row r="51" spans="1:9" ht="14.25" customHeight="1" hidden="1">
      <c r="A51" s="49"/>
      <c r="B51" s="49"/>
      <c r="C51" s="49"/>
      <c r="D51" s="11"/>
      <c r="E51" s="11"/>
      <c r="F51" s="11"/>
      <c r="G51" s="50"/>
      <c r="H51" s="50"/>
      <c r="I51" s="51"/>
    </row>
    <row r="52" spans="1:9" ht="14.25" customHeight="1" hidden="1">
      <c r="A52" s="49"/>
      <c r="B52" s="49"/>
      <c r="C52" s="49"/>
      <c r="D52" s="11"/>
      <c r="E52" s="11"/>
      <c r="F52" s="11"/>
      <c r="G52" s="50"/>
      <c r="H52" s="50"/>
      <c r="I52" s="51"/>
    </row>
    <row r="53" spans="3:9" ht="9.75" customHeight="1">
      <c r="C53" s="17"/>
      <c r="D53" s="11"/>
      <c r="E53" s="11"/>
      <c r="F53" s="11"/>
      <c r="G53" s="15"/>
      <c r="H53" s="15"/>
      <c r="I53" s="55"/>
    </row>
    <row r="54" spans="1:9" ht="12" customHeight="1">
      <c r="A54" s="17"/>
      <c r="B54" s="17" t="s">
        <v>55</v>
      </c>
      <c r="C54" s="17"/>
      <c r="D54" s="11"/>
      <c r="E54" s="11"/>
      <c r="F54" s="11"/>
      <c r="G54" s="15"/>
      <c r="H54" s="15"/>
      <c r="I54" s="55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55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15" zoomScaleNormal="115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31.5" customHeight="1">
      <c r="A3" s="73" t="s">
        <v>56</v>
      </c>
      <c r="B3" s="73"/>
      <c r="C3" s="73"/>
      <c r="D3" s="73"/>
      <c r="E3" s="73"/>
      <c r="F3" s="73"/>
      <c r="G3" s="73"/>
      <c r="H3" s="73"/>
      <c r="I3" s="73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74" t="s">
        <v>3</v>
      </c>
      <c r="I5" s="74"/>
    </row>
    <row r="6" spans="1:9" ht="12.75" customHeight="1">
      <c r="A6" s="69" t="s">
        <v>4</v>
      </c>
      <c r="B6" s="69" t="s">
        <v>5</v>
      </c>
      <c r="C6" s="69" t="s">
        <v>6</v>
      </c>
      <c r="D6" s="70"/>
      <c r="E6" s="77" t="s">
        <v>41</v>
      </c>
      <c r="F6" s="78"/>
      <c r="G6" s="72" t="s">
        <v>57</v>
      </c>
      <c r="H6" s="69"/>
      <c r="I6" s="69" t="s">
        <v>7</v>
      </c>
    </row>
    <row r="7" spans="1:9" ht="12.75">
      <c r="A7" s="69"/>
      <c r="B7" s="69"/>
      <c r="C7" s="69"/>
      <c r="D7" s="70"/>
      <c r="E7" s="79"/>
      <c r="F7" s="80"/>
      <c r="G7" s="72"/>
      <c r="H7" s="69"/>
      <c r="I7" s="69"/>
    </row>
    <row r="8" spans="1:9" ht="23.25" customHeight="1">
      <c r="A8" s="69"/>
      <c r="B8" s="69"/>
      <c r="C8" s="57" t="s">
        <v>29</v>
      </c>
      <c r="D8" s="57" t="s">
        <v>42</v>
      </c>
      <c r="E8" s="57" t="s">
        <v>41</v>
      </c>
      <c r="F8" s="57" t="s">
        <v>8</v>
      </c>
      <c r="G8" s="57" t="s">
        <v>29</v>
      </c>
      <c r="H8" s="57" t="s">
        <v>42</v>
      </c>
      <c r="I8" s="69"/>
    </row>
    <row r="9" spans="1:9" ht="14.25" customHeight="1">
      <c r="A9" s="57"/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</row>
    <row r="10" spans="1:9" ht="12.75" customHeight="1">
      <c r="A10" s="70" t="s">
        <v>9</v>
      </c>
      <c r="B10" s="71"/>
      <c r="C10" s="71"/>
      <c r="D10" s="71"/>
      <c r="E10" s="71"/>
      <c r="F10" s="71"/>
      <c r="G10" s="71"/>
      <c r="H10" s="71"/>
      <c r="I10" s="72"/>
    </row>
    <row r="11" spans="1:9" ht="12.75">
      <c r="A11" s="67">
        <v>1</v>
      </c>
      <c r="B11" s="3" t="s">
        <v>10</v>
      </c>
      <c r="C11" s="32">
        <f>G11+апрель!C11</f>
        <v>2427.3</v>
      </c>
      <c r="D11" s="32">
        <f>H11+апрель!D11</f>
        <v>913.2</v>
      </c>
      <c r="E11" s="5">
        <f>D11/C11</f>
        <v>0.37622049190458534</v>
      </c>
      <c r="F11" s="4">
        <f aca="true" t="shared" si="0" ref="F11:F18">D11-C11</f>
        <v>-1514.1000000000001</v>
      </c>
      <c r="G11" s="4">
        <v>460.3</v>
      </c>
      <c r="H11" s="4">
        <v>0</v>
      </c>
      <c r="I11" s="5">
        <f>H11/G11</f>
        <v>0</v>
      </c>
    </row>
    <row r="12" spans="1:9" ht="12.75">
      <c r="A12" s="67">
        <v>2</v>
      </c>
      <c r="B12" s="3" t="s">
        <v>11</v>
      </c>
      <c r="C12" s="32">
        <f>G12+апрель!C12</f>
        <v>1794.6</v>
      </c>
      <c r="D12" s="32">
        <f>H12+апрель!D12</f>
        <v>10178</v>
      </c>
      <c r="E12" s="5">
        <f>D12/C12</f>
        <v>5.671458820907167</v>
      </c>
      <c r="F12" s="4">
        <f t="shared" si="0"/>
        <v>8383.4</v>
      </c>
      <c r="G12" s="4">
        <v>240.1</v>
      </c>
      <c r="H12" s="4">
        <v>4100</v>
      </c>
      <c r="I12" s="5">
        <f>H12/G12</f>
        <v>17.076218242399</v>
      </c>
    </row>
    <row r="13" spans="1:9" ht="12.75">
      <c r="A13" s="67">
        <v>3</v>
      </c>
      <c r="B13" s="3" t="s">
        <v>26</v>
      </c>
      <c r="C13" s="32">
        <f>G13+апрель!C13</f>
        <v>136677.90000000002</v>
      </c>
      <c r="D13" s="32">
        <f>H13+апрель!D13</f>
        <v>23389.8</v>
      </c>
      <c r="E13" s="5">
        <f>D13/C13</f>
        <v>0.1711308119308242</v>
      </c>
      <c r="F13" s="4">
        <f t="shared" si="0"/>
        <v>-113288.10000000002</v>
      </c>
      <c r="G13" s="4">
        <v>0</v>
      </c>
      <c r="H13" s="4">
        <v>23389.8</v>
      </c>
      <c r="I13" s="5">
        <v>0</v>
      </c>
    </row>
    <row r="14" spans="1:9" ht="24.75" customHeight="1">
      <c r="A14" s="67">
        <v>4</v>
      </c>
      <c r="B14" s="3" t="s">
        <v>12</v>
      </c>
      <c r="C14" s="32">
        <f>G14+апрель!C14</f>
        <v>0</v>
      </c>
      <c r="D14" s="32">
        <f>H14+апрель!D14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66">
        <v>5</v>
      </c>
      <c r="B15" s="3" t="s">
        <v>16</v>
      </c>
      <c r="C15" s="32">
        <f>G15+апрель!C15</f>
        <v>31430</v>
      </c>
      <c r="D15" s="32">
        <f>H15+апрель!D15</f>
        <v>19091</v>
      </c>
      <c r="E15" s="5">
        <f>D15/C15</f>
        <v>0.607413299395482</v>
      </c>
      <c r="F15" s="4">
        <f t="shared" si="0"/>
        <v>-12339</v>
      </c>
      <c r="G15" s="4">
        <v>5082</v>
      </c>
      <c r="H15" s="4">
        <v>5807</v>
      </c>
      <c r="I15" s="5">
        <f>H15/G15</f>
        <v>1.1426603699330973</v>
      </c>
    </row>
    <row r="16" spans="1:9" ht="24.75" customHeight="1">
      <c r="A16" s="66">
        <v>6</v>
      </c>
      <c r="B16" s="3" t="s">
        <v>35</v>
      </c>
      <c r="C16" s="32">
        <f>G16+апрель!C16</f>
        <v>0</v>
      </c>
      <c r="D16" s="32">
        <f>H16+апрель!D16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65">
        <v>7</v>
      </c>
      <c r="B17" s="3" t="s">
        <v>43</v>
      </c>
      <c r="C17" s="32">
        <f>G17+апрель!C17</f>
        <v>0</v>
      </c>
      <c r="D17" s="32">
        <f>H17+апрель!D17</f>
        <v>682.2</v>
      </c>
      <c r="E17" s="5">
        <v>0</v>
      </c>
      <c r="F17" s="4">
        <f t="shared" si="0"/>
        <v>682.2</v>
      </c>
      <c r="G17" s="4">
        <v>0</v>
      </c>
      <c r="H17" s="4">
        <v>249.2</v>
      </c>
      <c r="I17" s="5">
        <v>0</v>
      </c>
    </row>
    <row r="18" spans="1:9" ht="12.75">
      <c r="A18" s="6"/>
      <c r="B18" s="7" t="s">
        <v>13</v>
      </c>
      <c r="C18" s="23">
        <f>SUM(C11:C17)</f>
        <v>172329.80000000002</v>
      </c>
      <c r="D18" s="8">
        <f>SUM(D11:D17)</f>
        <v>54254.2</v>
      </c>
      <c r="E18" s="9">
        <f>D18/C18</f>
        <v>0.31482773147766663</v>
      </c>
      <c r="F18" s="8">
        <f t="shared" si="0"/>
        <v>-118075.60000000002</v>
      </c>
      <c r="G18" s="8">
        <f>SUM(G11:G17)</f>
        <v>5782.4</v>
      </c>
      <c r="H18" s="8">
        <f>SUM(H11:H17)</f>
        <v>33546</v>
      </c>
      <c r="I18" s="9">
        <f>H18/G18</f>
        <v>5.801397343663531</v>
      </c>
    </row>
    <row r="19" spans="1:9" ht="12.75" customHeight="1">
      <c r="A19" s="70" t="s">
        <v>14</v>
      </c>
      <c r="B19" s="71"/>
      <c r="C19" s="71"/>
      <c r="D19" s="71"/>
      <c r="E19" s="71"/>
      <c r="F19" s="71"/>
      <c r="G19" s="71"/>
      <c r="H19" s="71"/>
      <c r="I19" s="72"/>
    </row>
    <row r="20" spans="1:9" ht="24">
      <c r="A20" s="67">
        <v>8</v>
      </c>
      <c r="B20" s="3" t="s">
        <v>15</v>
      </c>
      <c r="C20" s="32">
        <f>G20+апрель!C20</f>
        <v>502</v>
      </c>
      <c r="D20" s="32">
        <f>H20+апрель!D20</f>
        <v>333</v>
      </c>
      <c r="E20" s="5">
        <f>D20/C20</f>
        <v>0.6633466135458167</v>
      </c>
      <c r="F20" s="4">
        <f>D20-C20</f>
        <v>-169</v>
      </c>
      <c r="G20" s="4">
        <v>196</v>
      </c>
      <c r="H20" s="4">
        <v>0</v>
      </c>
      <c r="I20" s="5">
        <f>H20/G20</f>
        <v>0</v>
      </c>
    </row>
    <row r="21" spans="1:9" ht="13.5" customHeight="1">
      <c r="A21" s="67">
        <v>9</v>
      </c>
      <c r="B21" s="3" t="s">
        <v>17</v>
      </c>
      <c r="C21" s="32">
        <f>G21+апрель!C21</f>
        <v>13328.9</v>
      </c>
      <c r="D21" s="32">
        <f>H21+апрель!D21</f>
        <v>25312.7</v>
      </c>
      <c r="E21" s="5">
        <f>D21/C21</f>
        <v>1.8990839454118495</v>
      </c>
      <c r="F21" s="4">
        <f>D21-C21</f>
        <v>11983.800000000001</v>
      </c>
      <c r="G21" s="4">
        <v>2789.1</v>
      </c>
      <c r="H21" s="4">
        <v>650</v>
      </c>
      <c r="I21" s="5">
        <f>H21/G21</f>
        <v>0.2330500878419562</v>
      </c>
    </row>
    <row r="22" spans="1:9" ht="13.5" customHeight="1">
      <c r="A22" s="6">
        <v>10</v>
      </c>
      <c r="B22" s="34" t="s">
        <v>45</v>
      </c>
      <c r="C22" s="32">
        <f>G22+апрель!C22</f>
        <v>0</v>
      </c>
      <c r="D22" s="32">
        <f>H22+апрель!D22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67">
        <v>11</v>
      </c>
      <c r="B23" s="34" t="s">
        <v>49</v>
      </c>
      <c r="C23" s="32">
        <f>G23+апрель!C23</f>
        <v>0</v>
      </c>
      <c r="D23" s="32">
        <f>H23+апрель!D23</f>
        <v>20700</v>
      </c>
      <c r="E23" s="5">
        <v>0</v>
      </c>
      <c r="F23" s="4">
        <f>D23-C23</f>
        <v>20700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13830.9</v>
      </c>
      <c r="D24" s="8">
        <f>SUM(D20:D23)</f>
        <v>46345.7</v>
      </c>
      <c r="E24" s="9">
        <f>D24/C24</f>
        <v>3.350880998344287</v>
      </c>
      <c r="F24" s="8">
        <f>D24-C24</f>
        <v>32514.799999999996</v>
      </c>
      <c r="G24" s="8">
        <f>SUM(G20:G23)</f>
        <v>2985.1</v>
      </c>
      <c r="H24" s="8">
        <f>SUM(H20:H23)</f>
        <v>6950</v>
      </c>
      <c r="I24" s="9">
        <f>H24/G24</f>
        <v>2.328230210043215</v>
      </c>
    </row>
    <row r="25" spans="1:9" ht="12.75" customHeight="1">
      <c r="A25" s="70" t="s">
        <v>38</v>
      </c>
      <c r="B25" s="71"/>
      <c r="C25" s="71"/>
      <c r="D25" s="71"/>
      <c r="E25" s="71"/>
      <c r="F25" s="71"/>
      <c r="G25" s="71"/>
      <c r="H25" s="71"/>
      <c r="I25" s="72"/>
    </row>
    <row r="26" spans="1:9" ht="12.75" customHeight="1">
      <c r="A26" s="67">
        <v>12</v>
      </c>
      <c r="B26" s="3" t="s">
        <v>18</v>
      </c>
      <c r="C26" s="32">
        <f>G26+апрель!C26</f>
        <v>2012.8999999999999</v>
      </c>
      <c r="D26" s="32">
        <f>H26+апрель!D26</f>
        <v>5151</v>
      </c>
      <c r="E26" s="5">
        <f>D26/C26</f>
        <v>2.558994485568086</v>
      </c>
      <c r="F26" s="4">
        <f>D26-C26</f>
        <v>3138.1000000000004</v>
      </c>
      <c r="G26" s="4">
        <v>92.6</v>
      </c>
      <c r="H26" s="4">
        <v>4745.4</v>
      </c>
      <c r="I26" s="5">
        <f>H26/G26</f>
        <v>51.24622030237581</v>
      </c>
    </row>
    <row r="27" spans="1:9" ht="25.5" customHeight="1">
      <c r="A27" s="67">
        <v>13</v>
      </c>
      <c r="B27" s="3" t="s">
        <v>19</v>
      </c>
      <c r="C27" s="32">
        <f>G27+апрель!C27</f>
        <v>2433.2000000000003</v>
      </c>
      <c r="D27" s="32">
        <f>H27+апрель!D27</f>
        <v>3117.4999999999995</v>
      </c>
      <c r="E27" s="5">
        <f>D27/C27</f>
        <v>1.2812345881966132</v>
      </c>
      <c r="F27" s="4">
        <f>D27-C27</f>
        <v>684.2999999999993</v>
      </c>
      <c r="G27" s="4">
        <v>315.3</v>
      </c>
      <c r="H27" s="4">
        <v>738.1</v>
      </c>
      <c r="I27" s="5">
        <f>H27/G27</f>
        <v>2.340945131620679</v>
      </c>
    </row>
    <row r="28" spans="1:9" ht="13.5" customHeight="1">
      <c r="A28" s="6"/>
      <c r="B28" s="7" t="s">
        <v>13</v>
      </c>
      <c r="C28" s="8">
        <f>SUM(C26:C27)</f>
        <v>4446.1</v>
      </c>
      <c r="D28" s="8">
        <f>SUM(D26:D27)</f>
        <v>8268.5</v>
      </c>
      <c r="E28" s="9">
        <f>D28/C28</f>
        <v>1.859719754391489</v>
      </c>
      <c r="F28" s="6">
        <f>D28-C28</f>
        <v>3822.3999999999996</v>
      </c>
      <c r="G28" s="8">
        <f>SUM(G26:G27)</f>
        <v>407.9</v>
      </c>
      <c r="H28" s="8">
        <f>SUM(H26:H27)</f>
        <v>5483.5</v>
      </c>
      <c r="I28" s="9">
        <f>H28/G28</f>
        <v>13.443245893601373</v>
      </c>
    </row>
    <row r="29" spans="1:9" ht="13.5" customHeight="1">
      <c r="A29" s="6"/>
      <c r="B29" s="75" t="s">
        <v>27</v>
      </c>
      <c r="C29" s="76"/>
      <c r="D29" s="76"/>
      <c r="E29" s="76"/>
      <c r="F29" s="76"/>
      <c r="G29" s="76"/>
      <c r="H29" s="76"/>
      <c r="I29" s="87"/>
    </row>
    <row r="30" spans="1:9" ht="13.5" customHeight="1">
      <c r="A30" s="67">
        <v>14</v>
      </c>
      <c r="B30" s="3" t="s">
        <v>28</v>
      </c>
      <c r="C30" s="32">
        <f>G30+апрель!C30</f>
        <v>1500.4</v>
      </c>
      <c r="D30" s="32">
        <f>H30+апрель!D30</f>
        <v>3601.2</v>
      </c>
      <c r="E30" s="5">
        <f>D30/C30</f>
        <v>2.400159957344708</v>
      </c>
      <c r="F30" s="35">
        <f>D30-C30</f>
        <v>2100.7999999999997</v>
      </c>
      <c r="G30" s="35">
        <v>250</v>
      </c>
      <c r="H30" s="35">
        <v>800</v>
      </c>
      <c r="I30" s="33">
        <f>H30/G30</f>
        <v>3.2</v>
      </c>
    </row>
    <row r="31" spans="1:9" s="46" customFormat="1" ht="13.5" customHeight="1">
      <c r="A31" s="6"/>
      <c r="B31" s="7" t="s">
        <v>13</v>
      </c>
      <c r="C31" s="8">
        <f>SUM(C30)</f>
        <v>1500.4</v>
      </c>
      <c r="D31" s="8">
        <f>SUM(D30)</f>
        <v>3601.2</v>
      </c>
      <c r="E31" s="9">
        <f>D31/C31</f>
        <v>2.400159957344708</v>
      </c>
      <c r="F31" s="6">
        <f>D31-C31</f>
        <v>2100.7999999999997</v>
      </c>
      <c r="G31" s="8">
        <f>SUM(G30)</f>
        <v>250</v>
      </c>
      <c r="H31" s="8">
        <f>SUM(H30)</f>
        <v>800</v>
      </c>
      <c r="I31" s="36">
        <f>H31/G31</f>
        <v>3.2</v>
      </c>
    </row>
    <row r="32" spans="1:9" s="21" customFormat="1" ht="12.75" customHeight="1">
      <c r="A32" s="70" t="s">
        <v>23</v>
      </c>
      <c r="B32" s="71"/>
      <c r="C32" s="71"/>
      <c r="D32" s="71"/>
      <c r="E32" s="71"/>
      <c r="F32" s="71"/>
      <c r="G32" s="71"/>
      <c r="H32" s="71"/>
      <c r="I32" s="72"/>
    </row>
    <row r="33" spans="1:9" ht="24" hidden="1">
      <c r="A33" s="67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67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67">
        <v>15</v>
      </c>
      <c r="B35" s="3" t="s">
        <v>24</v>
      </c>
      <c r="C35" s="32">
        <f>G35+апрель!C35</f>
        <v>1297.3</v>
      </c>
      <c r="D35" s="32">
        <f>H35+апрель!D35</f>
        <v>2256.6</v>
      </c>
      <c r="E35" s="5">
        <f>D35/C35</f>
        <v>1.7394588761273413</v>
      </c>
      <c r="F35" s="35">
        <f>D35-C35</f>
        <v>959.3</v>
      </c>
      <c r="G35" s="4">
        <v>270</v>
      </c>
      <c r="H35" s="4">
        <v>689</v>
      </c>
      <c r="I35" s="36">
        <v>0</v>
      </c>
    </row>
    <row r="36" spans="1:9" ht="12.75" customHeight="1" hidden="1">
      <c r="A36" s="67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64">
        <f>G37+апрель!C37</f>
        <v>1297.3</v>
      </c>
      <c r="D37" s="8">
        <f>SUM(D35:D36)</f>
        <v>2256.6</v>
      </c>
      <c r="E37" s="9">
        <f>D37/C37</f>
        <v>1.7394588761273413</v>
      </c>
      <c r="F37" s="8">
        <f>D37-C37</f>
        <v>959.3</v>
      </c>
      <c r="G37" s="63">
        <f>SUM(G35:G36)</f>
        <v>270</v>
      </c>
      <c r="H37" s="8">
        <f>SUM(H35:H36)</f>
        <v>689</v>
      </c>
      <c r="I37" s="36">
        <v>0</v>
      </c>
    </row>
    <row r="38" spans="1:9" ht="12.75">
      <c r="A38" s="70" t="s">
        <v>31</v>
      </c>
      <c r="B38" s="71"/>
      <c r="C38" s="71"/>
      <c r="D38" s="71"/>
      <c r="E38" s="71"/>
      <c r="F38" s="71"/>
      <c r="G38" s="71"/>
      <c r="H38" s="71"/>
      <c r="I38" s="72"/>
    </row>
    <row r="39" spans="1:9" ht="12.75">
      <c r="A39" s="67">
        <v>16</v>
      </c>
      <c r="B39" s="3" t="s">
        <v>30</v>
      </c>
      <c r="C39" s="32">
        <f>G39+апрель!C39</f>
        <v>2071</v>
      </c>
      <c r="D39" s="32">
        <f>H39+апрель!D39</f>
        <v>1860</v>
      </c>
      <c r="E39" s="5">
        <f>D39/C39</f>
        <v>0.8981168517624336</v>
      </c>
      <c r="F39" s="37">
        <f>D39-C39</f>
        <v>-211</v>
      </c>
      <c r="G39" s="4">
        <v>600</v>
      </c>
      <c r="H39" s="4">
        <v>1860</v>
      </c>
      <c r="I39" s="33">
        <f>H39/G39</f>
        <v>3.1</v>
      </c>
    </row>
    <row r="40" spans="1:9" ht="12.75">
      <c r="A40" s="67">
        <v>17</v>
      </c>
      <c r="B40" s="34" t="s">
        <v>32</v>
      </c>
      <c r="C40" s="32">
        <f>G40+апрель!C40</f>
        <v>935.6</v>
      </c>
      <c r="D40" s="32">
        <f>H40+апрель!D40</f>
        <v>716.8</v>
      </c>
      <c r="E40" s="5">
        <f>D40/C40</f>
        <v>0.7661393758016246</v>
      </c>
      <c r="F40" s="4">
        <f>D40-C40</f>
        <v>-218.80000000000007</v>
      </c>
      <c r="G40" s="4">
        <v>0</v>
      </c>
      <c r="H40" s="4">
        <v>104.5</v>
      </c>
      <c r="I40" s="5">
        <v>0</v>
      </c>
    </row>
    <row r="41" spans="1:9" ht="12.75">
      <c r="A41" s="6"/>
      <c r="B41" s="61" t="s">
        <v>13</v>
      </c>
      <c r="C41" s="8">
        <f>SUM(C39:C40)</f>
        <v>3006.6</v>
      </c>
      <c r="D41" s="8">
        <f>SUM(D39:D40)</f>
        <v>2576.8</v>
      </c>
      <c r="E41" s="9">
        <f>D41/C41</f>
        <v>0.8570478281114882</v>
      </c>
      <c r="F41" s="8">
        <f>SUM(F39:F40)</f>
        <v>-429.80000000000007</v>
      </c>
      <c r="G41" s="8">
        <f>SUM(G39:G40)</f>
        <v>600</v>
      </c>
      <c r="H41" s="8">
        <f>SUM(H39:H40)</f>
        <v>1964.5</v>
      </c>
      <c r="I41" s="9">
        <f>H41/G41</f>
        <v>3.2741666666666664</v>
      </c>
    </row>
    <row r="42" spans="1:9" ht="14.25" customHeight="1">
      <c r="A42" s="84" t="s">
        <v>25</v>
      </c>
      <c r="B42" s="85"/>
      <c r="C42" s="8">
        <f>C18+C24+C28+C31+C37+C41</f>
        <v>196411.1</v>
      </c>
      <c r="D42" s="8">
        <f>D18+D24+D28+D31+D37+D41</f>
        <v>117303</v>
      </c>
      <c r="E42" s="9">
        <f>D42/C42</f>
        <v>0.5972320301653012</v>
      </c>
      <c r="F42" s="8">
        <f>D42-C42</f>
        <v>-79108.1</v>
      </c>
      <c r="G42" s="23">
        <f>G18+G24+G28+G31+G37+G41</f>
        <v>10295.4</v>
      </c>
      <c r="H42" s="8">
        <f>H18+H24+H28+H31+H37+H41</f>
        <v>49433</v>
      </c>
      <c r="I42" s="9">
        <f>H42/G42</f>
        <v>4.801464731821979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86" t="s">
        <v>33</v>
      </c>
      <c r="B46" s="86"/>
      <c r="C46" s="86"/>
      <c r="D46" s="86"/>
      <c r="E46" s="11"/>
      <c r="F46" s="11"/>
      <c r="G46" s="88"/>
      <c r="H46" s="88"/>
      <c r="I46" s="88"/>
    </row>
    <row r="47" spans="1:9" ht="27" customHeight="1">
      <c r="A47" s="81" t="s">
        <v>34</v>
      </c>
      <c r="B47" s="81"/>
      <c r="C47" s="81"/>
      <c r="D47" s="11"/>
      <c r="E47" s="11"/>
      <c r="F47" s="47"/>
      <c r="G47" s="82" t="s">
        <v>36</v>
      </c>
      <c r="H47" s="82"/>
      <c r="I47" s="83"/>
    </row>
    <row r="48" spans="1:9" ht="14.25" customHeight="1" hidden="1">
      <c r="A48" s="58"/>
      <c r="B48" s="58"/>
      <c r="C48" s="58"/>
      <c r="D48" s="11"/>
      <c r="E48" s="11"/>
      <c r="F48" s="11"/>
      <c r="G48" s="59"/>
      <c r="H48" s="59"/>
      <c r="I48" s="60"/>
    </row>
    <row r="49" spans="1:9" ht="14.25" customHeight="1" hidden="1">
      <c r="A49" s="58"/>
      <c r="B49" s="58"/>
      <c r="C49" s="58"/>
      <c r="D49" s="11"/>
      <c r="E49" s="11"/>
      <c r="F49" s="11"/>
      <c r="G49" s="59"/>
      <c r="H49" s="59"/>
      <c r="I49" s="60"/>
    </row>
    <row r="50" spans="1:9" ht="0.75" customHeight="1" hidden="1">
      <c r="A50" s="58"/>
      <c r="B50" s="58"/>
      <c r="C50" s="58"/>
      <c r="D50" s="11"/>
      <c r="E50" s="11"/>
      <c r="F50" s="11"/>
      <c r="G50" s="59"/>
      <c r="H50" s="59"/>
      <c r="I50" s="60"/>
    </row>
    <row r="51" spans="1:9" ht="14.25" customHeight="1" hidden="1">
      <c r="A51" s="58"/>
      <c r="B51" s="58"/>
      <c r="C51" s="58"/>
      <c r="D51" s="11"/>
      <c r="E51" s="11"/>
      <c r="F51" s="11"/>
      <c r="G51" s="59"/>
      <c r="H51" s="59"/>
      <c r="I51" s="60"/>
    </row>
    <row r="52" spans="1:9" ht="14.25" customHeight="1" hidden="1">
      <c r="A52" s="58"/>
      <c r="B52" s="58"/>
      <c r="C52" s="58"/>
      <c r="D52" s="11"/>
      <c r="E52" s="11"/>
      <c r="F52" s="11"/>
      <c r="G52" s="59"/>
      <c r="H52" s="59"/>
      <c r="I52" s="60"/>
    </row>
    <row r="53" spans="3:9" ht="9.75" customHeight="1">
      <c r="C53" s="17"/>
      <c r="D53" s="11"/>
      <c r="E53" s="11"/>
      <c r="F53" s="11"/>
      <c r="G53" s="15"/>
      <c r="H53" s="15"/>
      <c r="I53" s="62"/>
    </row>
    <row r="54" spans="1:9" ht="12" customHeight="1">
      <c r="A54" s="17"/>
      <c r="B54" s="17" t="s">
        <v>58</v>
      </c>
      <c r="C54" s="17"/>
      <c r="D54" s="11"/>
      <c r="E54" s="11"/>
      <c r="F54" s="11"/>
      <c r="G54" s="15"/>
      <c r="H54" s="15"/>
      <c r="I54" s="62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62"/>
    </row>
  </sheetData>
  <sheetProtection/>
  <mergeCells count="21">
    <mergeCell ref="I6:I8"/>
    <mergeCell ref="A32:I32"/>
    <mergeCell ref="E6:F7"/>
    <mergeCell ref="B29:I29"/>
    <mergeCell ref="A1:I1"/>
    <mergeCell ref="A2:I2"/>
    <mergeCell ref="A3:I3"/>
    <mergeCell ref="H5:I5"/>
    <mergeCell ref="A6:A8"/>
    <mergeCell ref="C6:D7"/>
    <mergeCell ref="B6:B8"/>
    <mergeCell ref="G46:I46"/>
    <mergeCell ref="G6:H7"/>
    <mergeCell ref="A42:B42"/>
    <mergeCell ref="A47:C47"/>
    <mergeCell ref="G47:I47"/>
    <mergeCell ref="A10:I10"/>
    <mergeCell ref="A19:I19"/>
    <mergeCell ref="A25:I25"/>
    <mergeCell ref="A46:D46"/>
    <mergeCell ref="A38:I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Rizvan</cp:lastModifiedBy>
  <cp:lastPrinted>2014-10-02T05:30:32Z</cp:lastPrinted>
  <dcterms:created xsi:type="dcterms:W3CDTF">1996-10-08T23:32:33Z</dcterms:created>
  <dcterms:modified xsi:type="dcterms:W3CDTF">2014-10-02T10:46:22Z</dcterms:modified>
  <cp:category/>
  <cp:version/>
  <cp:contentType/>
  <cp:contentStatus/>
</cp:coreProperties>
</file>