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<sst xmlns="http://schemas.openxmlformats.org/spreadsheetml/2006/main" count="330" uniqueCount="63">
  <si>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</si>
  <si>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</si>
  <si>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</si>
  <si>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</si>
  <si>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</si>
  <si>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</si>
  <si>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</si>
  <si>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</si>
  <si>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</si>
  <si>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</si>
  <si>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</si>
  <si>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</si>
  <si>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</si>
  <si>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</si>
  <si>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</si>
  <si>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</si>
  <si>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</si>
  <si>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</si>
  <si>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</si>
  <si>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</si>
  <si>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</si>
  <si>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</si>
  <si>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</si>
  <si>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</si>
  <si>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</si>
  <si>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</si>
  <si>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</si>
  <si>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</si>
  <si>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</si>
  <si>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</si>
  <si>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</si>
  <si>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</si>
  <si>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</si>
  <si>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</si>
  <si>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</si>
  <si>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</si>
  <si>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</si>
  <si>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</si>
  <si>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</si>
  <si>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</si>
  <si>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</si>
  <si>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</si>
  <si>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</si>
  <si>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</si>
  <si>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</si>
  <si>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</si>
  <si>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</si>
  <si>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</si>
  <si>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</si>
  <si>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</si>
  <si>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</si>
  <si>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</si>
  <si>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</si>
  <si>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</si>
  <si>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</si>
  <si>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</si>
  <si>
    <t>министерства промышленности и энергетики Чеченской Республики в разрезе по отраслям на 1 июня  2014 г.</t>
  </si>
  <si>
    <t>за май</t>
  </si>
  <si>
    <t>02.06.2014г.</t>
  </si>
  <si>
    <t>министерства промышленности и энергетики Чеченской Республики в разрезе по отраслям на 1 июля  2014 г.</t>
  </si>
  <si>
    <t>Исп.С.С. Рахмаева</t>
  </si>
  <si>
    <t>02.07.2014г.</t>
  </si>
  <si>
    <t>за июнь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</si>
</sst>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3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54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39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40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85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7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7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7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92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7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100" t="s">
        <v>25</v>
      </c>
      <c r="B42" s="101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84"/>
      <c r="H46" s="84"/>
      <c r="I46" s="84"/>
    </row>
    <row r="47" spans="1:9" ht="27" customHeight="1">
      <c r="A47" s="97" t="s">
        <v>34</v>
      </c>
      <c r="B47" s="97"/>
      <c r="C47" s="97"/>
      <c r="D47" s="11"/>
      <c r="E47" s="11"/>
      <c r="F47" s="16"/>
      <c r="G47" s="98" t="s">
        <v>36</v>
      </c>
      <c r="H47" s="98"/>
      <c r="I47" s="99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47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48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85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8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8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8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103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8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100" t="s">
        <v>25</v>
      </c>
      <c r="B42" s="101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84"/>
      <c r="H46" s="84"/>
      <c r="I46" s="84"/>
    </row>
    <row r="47" spans="1:9" ht="27" customHeight="1">
      <c r="A47" s="97" t="s">
        <v>34</v>
      </c>
      <c r="B47" s="97"/>
      <c r="C47" s="97"/>
      <c r="D47" s="11"/>
      <c r="E47" s="11"/>
      <c r="F47" s="16"/>
      <c r="G47" s="98" t="s">
        <v>36</v>
      </c>
      <c r="H47" s="98"/>
      <c r="I47" s="99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50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51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85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8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8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8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103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8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100" t="s">
        <v>25</v>
      </c>
      <c r="B42" s="101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104"/>
      <c r="H46" s="104"/>
      <c r="I46" s="104"/>
    </row>
    <row r="47" spans="1:9" ht="27" customHeight="1">
      <c r="A47" s="97" t="s">
        <v>34</v>
      </c>
      <c r="B47" s="97"/>
      <c r="C47" s="97"/>
      <c r="D47" s="11"/>
      <c r="E47" s="11"/>
      <c r="F47" s="47"/>
      <c r="G47" s="98" t="s">
        <v>36</v>
      </c>
      <c r="H47" s="98"/>
      <c r="I47" s="99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53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54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85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8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8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8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103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8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100" t="s">
        <v>25</v>
      </c>
      <c r="B42" s="101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104"/>
      <c r="H46" s="104"/>
      <c r="I46" s="104"/>
    </row>
    <row r="47" spans="1:9" ht="27" customHeight="1">
      <c r="A47" s="97" t="s">
        <v>34</v>
      </c>
      <c r="B47" s="97"/>
      <c r="C47" s="97"/>
      <c r="D47" s="11"/>
      <c r="E47" s="11"/>
      <c r="F47" s="47"/>
      <c r="G47" s="98" t="s">
        <v>36</v>
      </c>
      <c r="H47" s="98"/>
      <c r="I47" s="99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56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57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57" t="s">
        <v>29</v>
      </c>
      <c r="D8" s="57" t="s">
        <v>42</v>
      </c>
      <c r="E8" s="57" t="s">
        <v>41</v>
      </c>
      <c r="F8" s="57" t="s">
        <v>8</v>
      </c>
      <c r="G8" s="57" t="s">
        <v>29</v>
      </c>
      <c r="H8" s="57" t="s">
        <v>42</v>
      </c>
      <c r="I8" s="85"/>
    </row>
    <row r="9" spans="1:9" ht="14.25" customHeight="1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8"/>
    </row>
    <row r="11" spans="1:9" ht="12.75">
      <c r="A11" s="67">
        <v>1</v>
      </c>
      <c r="B11" s="3" t="s">
        <v>10</v>
      </c>
      <c r="C11" s="32">
        <f>G11+апрель!C11</f>
        <v>2427.3</v>
      </c>
      <c r="D11" s="32">
        <f>H11+апрель!D11</f>
        <v>913.2</v>
      </c>
      <c r="E11" s="5">
        <f>D11/C11</f>
        <v>0.37622049190458534</v>
      </c>
      <c r="F11" s="4">
        <f aca="true" t="shared" si="0" ref="F11:F18">D11-C11</f>
        <v>-1514.1000000000001</v>
      </c>
      <c r="G11" s="4">
        <v>460.3</v>
      </c>
      <c r="H11" s="4">
        <v>0</v>
      </c>
      <c r="I11" s="5">
        <f>H11/G11</f>
        <v>0</v>
      </c>
    </row>
    <row r="12" spans="1:9" ht="12.75">
      <c r="A12" s="67">
        <v>2</v>
      </c>
      <c r="B12" s="3" t="s">
        <v>11</v>
      </c>
      <c r="C12" s="32">
        <f>G12+апрель!C12</f>
        <v>1794.6</v>
      </c>
      <c r="D12" s="32">
        <f>H12+апрель!D12</f>
        <v>10178</v>
      </c>
      <c r="E12" s="5">
        <f>D12/C12</f>
        <v>5.671458820907167</v>
      </c>
      <c r="F12" s="4">
        <f t="shared" si="0"/>
        <v>8383.4</v>
      </c>
      <c r="G12" s="4">
        <v>240.1</v>
      </c>
      <c r="H12" s="4">
        <v>4100</v>
      </c>
      <c r="I12" s="5">
        <f>H12/G12</f>
        <v>17.076218242399</v>
      </c>
    </row>
    <row r="13" spans="1:9" ht="12.75">
      <c r="A13" s="67">
        <v>3</v>
      </c>
      <c r="B13" s="3" t="s">
        <v>26</v>
      </c>
      <c r="C13" s="32">
        <f>G13+апрель!C13</f>
        <v>136677.90000000002</v>
      </c>
      <c r="D13" s="32">
        <f>H13+апрель!D13</f>
        <v>23389.8</v>
      </c>
      <c r="E13" s="5">
        <f>D13/C13</f>
        <v>0.1711308119308242</v>
      </c>
      <c r="F13" s="4">
        <f t="shared" si="0"/>
        <v>-113288.10000000002</v>
      </c>
      <c r="G13" s="4">
        <v>0</v>
      </c>
      <c r="H13" s="4">
        <v>23389.8</v>
      </c>
      <c r="I13" s="5">
        <v>0</v>
      </c>
    </row>
    <row r="14" spans="1:9" ht="24.75" customHeight="1">
      <c r="A14" s="67">
        <v>4</v>
      </c>
      <c r="B14" s="3" t="s">
        <v>12</v>
      </c>
      <c r="C14" s="32">
        <f>G14+апрель!C14</f>
        <v>0</v>
      </c>
      <c r="D14" s="32">
        <f>H14+апрель!D14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66">
        <v>5</v>
      </c>
      <c r="B15" s="3" t="s">
        <v>16</v>
      </c>
      <c r="C15" s="32">
        <f>G15+апрель!C15</f>
        <v>31430</v>
      </c>
      <c r="D15" s="32">
        <f>H15+апрель!D15</f>
        <v>19091</v>
      </c>
      <c r="E15" s="5">
        <f>D15/C15</f>
        <v>0.607413299395482</v>
      </c>
      <c r="F15" s="4">
        <f t="shared" si="0"/>
        <v>-12339</v>
      </c>
      <c r="G15" s="4">
        <v>5082</v>
      </c>
      <c r="H15" s="4">
        <v>5807</v>
      </c>
      <c r="I15" s="5">
        <f>H15/G15</f>
        <v>1.1426603699330973</v>
      </c>
    </row>
    <row r="16" spans="1:9" ht="24.75" customHeight="1">
      <c r="A16" s="66">
        <v>6</v>
      </c>
      <c r="B16" s="3" t="s">
        <v>35</v>
      </c>
      <c r="C16" s="32">
        <f>G16+апрель!C16</f>
        <v>0</v>
      </c>
      <c r="D16" s="32">
        <f>H16+апрель!D16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65">
        <v>7</v>
      </c>
      <c r="B17" s="3" t="s">
        <v>43</v>
      </c>
      <c r="C17" s="32">
        <f>G17+апрель!C17</f>
        <v>0</v>
      </c>
      <c r="D17" s="32">
        <f>H17+апрель!D17</f>
        <v>682.2</v>
      </c>
      <c r="E17" s="5">
        <v>0</v>
      </c>
      <c r="F17" s="4">
        <f t="shared" si="0"/>
        <v>682.2</v>
      </c>
      <c r="G17" s="4">
        <v>0</v>
      </c>
      <c r="H17" s="4">
        <v>249.2</v>
      </c>
      <c r="I17" s="5">
        <v>0</v>
      </c>
    </row>
    <row r="18" spans="1:9" ht="12.75">
      <c r="A18" s="6"/>
      <c r="B18" s="7" t="s">
        <v>13</v>
      </c>
      <c r="C18" s="23">
        <f>SUM(C11:C17)</f>
        <v>172329.80000000002</v>
      </c>
      <c r="D18" s="8">
        <f>SUM(D11:D17)</f>
        <v>54254.2</v>
      </c>
      <c r="E18" s="9">
        <f>D18/C18</f>
        <v>0.31482773147766663</v>
      </c>
      <c r="F18" s="8">
        <f t="shared" si="0"/>
        <v>-118075.60000000002</v>
      </c>
      <c r="G18" s="8">
        <f>SUM(G11:G17)</f>
        <v>5782.4</v>
      </c>
      <c r="H18" s="8">
        <f>SUM(H11:H17)</f>
        <v>33546</v>
      </c>
      <c r="I18" s="9">
        <f>H18/G18</f>
        <v>5.801397343663531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8"/>
    </row>
    <row r="20" spans="1:9" ht="24">
      <c r="A20" s="67">
        <v>8</v>
      </c>
      <c r="B20" s="3" t="s">
        <v>15</v>
      </c>
      <c r="C20" s="32">
        <f>G20+апрель!C20</f>
        <v>502</v>
      </c>
      <c r="D20" s="32">
        <f>H20+апрель!D20</f>
        <v>333</v>
      </c>
      <c r="E20" s="5">
        <f>D20/C20</f>
        <v>0.6633466135458167</v>
      </c>
      <c r="F20" s="4">
        <f>D20-C20</f>
        <v>-169</v>
      </c>
      <c r="G20" s="4">
        <v>196</v>
      </c>
      <c r="H20" s="4">
        <v>0</v>
      </c>
      <c r="I20" s="5">
        <f>H20/G20</f>
        <v>0</v>
      </c>
    </row>
    <row r="21" spans="1:9" ht="13.5" customHeight="1">
      <c r="A21" s="67">
        <v>9</v>
      </c>
      <c r="B21" s="3" t="s">
        <v>17</v>
      </c>
      <c r="C21" s="32">
        <f>G21+апрель!C21</f>
        <v>13328.9</v>
      </c>
      <c r="D21" s="32">
        <f>H21+апрель!D21</f>
        <v>25312.7</v>
      </c>
      <c r="E21" s="5">
        <f>D21/C21</f>
        <v>1.8990839454118495</v>
      </c>
      <c r="F21" s="4">
        <f>D21-C21</f>
        <v>11983.800000000001</v>
      </c>
      <c r="G21" s="4">
        <v>2789.1</v>
      </c>
      <c r="H21" s="4">
        <v>650</v>
      </c>
      <c r="I21" s="5">
        <f>H21/G21</f>
        <v>0.2330500878419562</v>
      </c>
    </row>
    <row r="22" spans="1:9" ht="13.5" customHeight="1">
      <c r="A22" s="6">
        <v>10</v>
      </c>
      <c r="B22" s="34" t="s">
        <v>45</v>
      </c>
      <c r="C22" s="32">
        <f>G22+апрель!C22</f>
        <v>0</v>
      </c>
      <c r="D22" s="32">
        <f>H22+апрель!D22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67">
        <v>11</v>
      </c>
      <c r="B23" s="34" t="s">
        <v>49</v>
      </c>
      <c r="C23" s="32">
        <f>G23+апрель!C23</f>
        <v>0</v>
      </c>
      <c r="D23" s="32">
        <f>H23+апрель!D23</f>
        <v>20700</v>
      </c>
      <c r="E23" s="5">
        <v>0</v>
      </c>
      <c r="F23" s="4">
        <f>D23-C23</f>
        <v>20700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13830.9</v>
      </c>
      <c r="D24" s="8">
        <f>SUM(D20:D23)</f>
        <v>46345.7</v>
      </c>
      <c r="E24" s="9">
        <f>D24/C24</f>
        <v>3.350880998344287</v>
      </c>
      <c r="F24" s="8">
        <f>D24-C24</f>
        <v>32514.799999999996</v>
      </c>
      <c r="G24" s="8">
        <f>SUM(G20:G23)</f>
        <v>2985.1</v>
      </c>
      <c r="H24" s="8">
        <f>SUM(H20:H23)</f>
        <v>6950</v>
      </c>
      <c r="I24" s="9">
        <f>H24/G24</f>
        <v>2.328230210043215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8"/>
    </row>
    <row r="26" spans="1:9" ht="12.75" customHeight="1">
      <c r="A26" s="67">
        <v>12</v>
      </c>
      <c r="B26" s="3" t="s">
        <v>18</v>
      </c>
      <c r="C26" s="32">
        <f>G26+апрель!C26</f>
        <v>2012.8999999999999</v>
      </c>
      <c r="D26" s="32">
        <f>H26+апрель!D26</f>
        <v>5151</v>
      </c>
      <c r="E26" s="5">
        <f>D26/C26</f>
        <v>2.558994485568086</v>
      </c>
      <c r="F26" s="4">
        <f>D26-C26</f>
        <v>3138.1000000000004</v>
      </c>
      <c r="G26" s="4">
        <v>92.6</v>
      </c>
      <c r="H26" s="4">
        <v>4745.4</v>
      </c>
      <c r="I26" s="5">
        <f>H26/G26</f>
        <v>51.24622030237581</v>
      </c>
    </row>
    <row r="27" spans="1:9" ht="25.5" customHeight="1">
      <c r="A27" s="67">
        <v>13</v>
      </c>
      <c r="B27" s="3" t="s">
        <v>19</v>
      </c>
      <c r="C27" s="32">
        <f>G27+апрель!C27</f>
        <v>2433.2000000000003</v>
      </c>
      <c r="D27" s="32">
        <f>H27+апрель!D27</f>
        <v>3117.4999999999995</v>
      </c>
      <c r="E27" s="5">
        <f>D27/C27</f>
        <v>1.2812345881966132</v>
      </c>
      <c r="F27" s="4">
        <f>D27-C27</f>
        <v>684.2999999999993</v>
      </c>
      <c r="G27" s="4">
        <v>315.3</v>
      </c>
      <c r="H27" s="4">
        <v>738.1</v>
      </c>
      <c r="I27" s="5">
        <f>H27/G27</f>
        <v>2.340945131620679</v>
      </c>
    </row>
    <row r="28" spans="1:9" ht="13.5" customHeight="1">
      <c r="A28" s="6"/>
      <c r="B28" s="7" t="s">
        <v>13</v>
      </c>
      <c r="C28" s="8">
        <f>SUM(C26:C27)</f>
        <v>4446.1</v>
      </c>
      <c r="D28" s="8">
        <f>SUM(D26:D27)</f>
        <v>8268.5</v>
      </c>
      <c r="E28" s="9">
        <f>D28/C28</f>
        <v>1.859719754391489</v>
      </c>
      <c r="F28" s="6">
        <f>D28-C28</f>
        <v>3822.3999999999996</v>
      </c>
      <c r="G28" s="8">
        <f>SUM(G26:G27)</f>
        <v>407.9</v>
      </c>
      <c r="H28" s="8">
        <f>SUM(H26:H27)</f>
        <v>5483.5</v>
      </c>
      <c r="I28" s="9">
        <f>H28/G28</f>
        <v>13.443245893601373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103"/>
    </row>
    <row r="30" spans="1:9" ht="13.5" customHeight="1">
      <c r="A30" s="67">
        <v>14</v>
      </c>
      <c r="B30" s="3" t="s">
        <v>28</v>
      </c>
      <c r="C30" s="32">
        <f>G30+апрель!C30</f>
        <v>1500.4</v>
      </c>
      <c r="D30" s="32">
        <f>H30+апрель!D30</f>
        <v>3601.2</v>
      </c>
      <c r="E30" s="5">
        <f>D30/C30</f>
        <v>2.400159957344708</v>
      </c>
      <c r="F30" s="35">
        <f>D30-C30</f>
        <v>2100.7999999999997</v>
      </c>
      <c r="G30" s="35">
        <v>250</v>
      </c>
      <c r="H30" s="35">
        <v>800</v>
      </c>
      <c r="I30" s="33">
        <f>H30/G30</f>
        <v>3.2</v>
      </c>
    </row>
    <row r="31" spans="1:9" s="46" customFormat="1" ht="13.5" customHeight="1">
      <c r="A31" s="6"/>
      <c r="B31" s="7" t="s">
        <v>13</v>
      </c>
      <c r="C31" s="8">
        <f>SUM(C30)</f>
        <v>1500.4</v>
      </c>
      <c r="D31" s="8">
        <f>SUM(D30)</f>
        <v>3601.2</v>
      </c>
      <c r="E31" s="9">
        <f>D31/C31</f>
        <v>2.400159957344708</v>
      </c>
      <c r="F31" s="6">
        <f>D31-C31</f>
        <v>2100.7999999999997</v>
      </c>
      <c r="G31" s="8">
        <f>SUM(G30)</f>
        <v>250</v>
      </c>
      <c r="H31" s="8">
        <f>SUM(H30)</f>
        <v>800</v>
      </c>
      <c r="I31" s="36">
        <f>H31/G31</f>
        <v>3.2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8"/>
    </row>
    <row r="33" spans="1:9" ht="24" hidden="1">
      <c r="A33" s="67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67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67">
        <v>15</v>
      </c>
      <c r="B35" s="3" t="s">
        <v>24</v>
      </c>
      <c r="C35" s="32">
        <f>G35+апрель!C35</f>
        <v>1297.3</v>
      </c>
      <c r="D35" s="32">
        <f>H35+апрель!D35</f>
        <v>2256.6</v>
      </c>
      <c r="E35" s="5">
        <f>D35/C35</f>
        <v>1.7394588761273413</v>
      </c>
      <c r="F35" s="35">
        <f>D35-C35</f>
        <v>959.3</v>
      </c>
      <c r="G35" s="4">
        <v>270</v>
      </c>
      <c r="H35" s="4">
        <v>689</v>
      </c>
      <c r="I35" s="36">
        <v>0</v>
      </c>
    </row>
    <row r="36" spans="1:9" ht="12.75" customHeight="1" hidden="1">
      <c r="A36" s="67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64">
        <f>G37+апрель!C37</f>
        <v>1297.3</v>
      </c>
      <c r="D37" s="8">
        <f>SUM(D35:D36)</f>
        <v>2256.6</v>
      </c>
      <c r="E37" s="9">
        <f>D37/C37</f>
        <v>1.7394588761273413</v>
      </c>
      <c r="F37" s="8">
        <f>D37-C37</f>
        <v>959.3</v>
      </c>
      <c r="G37" s="63">
        <f>SUM(G35:G36)</f>
        <v>270</v>
      </c>
      <c r="H37" s="8">
        <f>SUM(H35:H36)</f>
        <v>689</v>
      </c>
      <c r="I37" s="36">
        <v>0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67">
        <v>16</v>
      </c>
      <c r="B39" s="3" t="s">
        <v>30</v>
      </c>
      <c r="C39" s="32">
        <f>G39+апрель!C39</f>
        <v>2071</v>
      </c>
      <c r="D39" s="32">
        <f>H39+апрель!D39</f>
        <v>1860</v>
      </c>
      <c r="E39" s="5">
        <f>D39/C39</f>
        <v>0.8981168517624336</v>
      </c>
      <c r="F39" s="37">
        <f>D39-C39</f>
        <v>-211</v>
      </c>
      <c r="G39" s="4">
        <v>600</v>
      </c>
      <c r="H39" s="4">
        <v>1860</v>
      </c>
      <c r="I39" s="33">
        <f>H39/G39</f>
        <v>3.1</v>
      </c>
    </row>
    <row r="40" spans="1:9" ht="12.75">
      <c r="A40" s="67">
        <v>17</v>
      </c>
      <c r="B40" s="34" t="s">
        <v>32</v>
      </c>
      <c r="C40" s="32">
        <f>G40+апрель!C40</f>
        <v>935.6</v>
      </c>
      <c r="D40" s="32">
        <f>H40+апрель!D40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4">
        <v>104.5</v>
      </c>
      <c r="I40" s="5">
        <v>0</v>
      </c>
    </row>
    <row r="41" spans="1:9" ht="12.75">
      <c r="A41" s="6"/>
      <c r="B41" s="61" t="s">
        <v>13</v>
      </c>
      <c r="C41" s="8">
        <f>SUM(C39:C40)</f>
        <v>3006.6</v>
      </c>
      <c r="D41" s="8">
        <f>SUM(D39:D40)</f>
        <v>2576.8</v>
      </c>
      <c r="E41" s="9">
        <f>D41/C41</f>
        <v>0.8570478281114882</v>
      </c>
      <c r="F41" s="8">
        <f>SUM(F39:F40)</f>
        <v>-429.80000000000007</v>
      </c>
      <c r="G41" s="8">
        <f>SUM(G39:G40)</f>
        <v>600</v>
      </c>
      <c r="H41" s="8">
        <f>SUM(H39:H40)</f>
        <v>1964.5</v>
      </c>
      <c r="I41" s="9">
        <f>H41/G41</f>
        <v>3.2741666666666664</v>
      </c>
    </row>
    <row r="42" spans="1:9" ht="14.25" customHeight="1">
      <c r="A42" s="100" t="s">
        <v>25</v>
      </c>
      <c r="B42" s="101"/>
      <c r="C42" s="8">
        <f>C18+C24+C28+C31+C37+C41</f>
        <v>196411.1</v>
      </c>
      <c r="D42" s="8">
        <f>D18+D24+D28+D31+D37+D41</f>
        <v>117303</v>
      </c>
      <c r="E42" s="9">
        <f>D42/C42</f>
        <v>0.5972320301653012</v>
      </c>
      <c r="F42" s="8">
        <f>D42-C42</f>
        <v>-79108.1</v>
      </c>
      <c r="G42" s="23">
        <f>G18+G24+G28+G31+G37+G41</f>
        <v>10295.4</v>
      </c>
      <c r="H42" s="8">
        <f>H18+H24+H28+H31+H37+H41</f>
        <v>49433</v>
      </c>
      <c r="I42" s="9">
        <f>H42/G42</f>
        <v>4.801464731821979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104"/>
      <c r="H46" s="104"/>
      <c r="I46" s="104"/>
    </row>
    <row r="47" spans="1:9" ht="27" customHeight="1">
      <c r="A47" s="97" t="s">
        <v>34</v>
      </c>
      <c r="B47" s="97"/>
      <c r="C47" s="97"/>
      <c r="D47" s="11"/>
      <c r="E47" s="11"/>
      <c r="F47" s="47"/>
      <c r="G47" s="98" t="s">
        <v>36</v>
      </c>
      <c r="H47" s="98"/>
      <c r="I47" s="99"/>
    </row>
    <row r="48" spans="1:9" ht="14.25" customHeight="1" hidden="1">
      <c r="A48" s="58"/>
      <c r="B48" s="58"/>
      <c r="C48" s="58"/>
      <c r="D48" s="11"/>
      <c r="E48" s="11"/>
      <c r="F48" s="11"/>
      <c r="G48" s="59"/>
      <c r="H48" s="59"/>
      <c r="I48" s="60"/>
    </row>
    <row r="49" spans="1:9" ht="14.25" customHeight="1" hidden="1">
      <c r="A49" s="58"/>
      <c r="B49" s="58"/>
      <c r="C49" s="58"/>
      <c r="D49" s="11"/>
      <c r="E49" s="11"/>
      <c r="F49" s="11"/>
      <c r="G49" s="59"/>
      <c r="H49" s="59"/>
      <c r="I49" s="60"/>
    </row>
    <row r="50" spans="1:9" ht="0.75" customHeight="1" hidden="1">
      <c r="A50" s="58"/>
      <c r="B50" s="58"/>
      <c r="C50" s="58"/>
      <c r="D50" s="11"/>
      <c r="E50" s="11"/>
      <c r="F50" s="11"/>
      <c r="G50" s="59"/>
      <c r="H50" s="59"/>
      <c r="I50" s="60"/>
    </row>
    <row r="51" spans="1:9" ht="14.25" customHeight="1" hidden="1">
      <c r="A51" s="58"/>
      <c r="B51" s="58"/>
      <c r="C51" s="58"/>
      <c r="D51" s="11"/>
      <c r="E51" s="11"/>
      <c r="F51" s="11"/>
      <c r="G51" s="59"/>
      <c r="H51" s="59"/>
      <c r="I51" s="60"/>
    </row>
    <row r="52" spans="1:9" ht="14.25" customHeight="1" hidden="1">
      <c r="A52" s="58"/>
      <c r="B52" s="58"/>
      <c r="C52" s="58"/>
      <c r="D52" s="11"/>
      <c r="E52" s="11"/>
      <c r="F52" s="11"/>
      <c r="G52" s="59"/>
      <c r="H52" s="59"/>
      <c r="I52" s="60"/>
    </row>
    <row r="53" spans="3:9" ht="9.75" customHeight="1">
      <c r="C53" s="17"/>
      <c r="D53" s="11"/>
      <c r="E53" s="11"/>
      <c r="F53" s="11"/>
      <c r="G53" s="15"/>
      <c r="H53" s="15"/>
      <c r="I53" s="62"/>
    </row>
    <row r="54" spans="1:9" ht="12" customHeight="1">
      <c r="A54" s="17"/>
      <c r="B54" s="17" t="s">
        <v>58</v>
      </c>
      <c r="C54" s="17"/>
      <c r="D54" s="11"/>
      <c r="E54" s="11"/>
      <c r="F54" s="11"/>
      <c r="G54" s="15"/>
      <c r="H54" s="15"/>
      <c r="I54" s="62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62"/>
    </row>
  </sheetData>
  <sheetProtection/>
  <mergeCells count="21">
    <mergeCell ref="I6:I8"/>
    <mergeCell ref="A32:I32"/>
    <mergeCell ref="E6:F7"/>
    <mergeCell ref="B29:I29"/>
    <mergeCell ref="A1:I1"/>
    <mergeCell ref="A2:I2"/>
    <mergeCell ref="A3:I3"/>
    <mergeCell ref="H5:I5"/>
    <mergeCell ref="A6:A8"/>
    <mergeCell ref="C6:D7"/>
    <mergeCell ref="B6:B8"/>
    <mergeCell ref="G46:I46"/>
    <mergeCell ref="G6:H7"/>
    <mergeCell ref="A42:B42"/>
    <mergeCell ref="A47:C47"/>
    <mergeCell ref="G47:I47"/>
    <mergeCell ref="A10:I10"/>
    <mergeCell ref="A19:I19"/>
    <mergeCell ref="A25:I25"/>
    <mergeCell ref="A46:D46"/>
    <mergeCell ref="A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0" zoomScaleNormal="12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140625" style="1" customWidth="1"/>
    <col min="4" max="4" width="7.57421875" style="1" customWidth="1"/>
    <col min="5" max="5" width="7.140625" style="1" customWidth="1"/>
    <col min="6" max="6" width="7.8515625" style="1" customWidth="1"/>
    <col min="7" max="7" width="7.00390625" style="1" customWidth="1"/>
    <col min="8" max="8" width="7.140625" style="83" customWidth="1"/>
    <col min="9" max="9" width="7.140625" style="1" customWidth="1"/>
    <col min="10" max="16384" width="9.140625" style="1" customWidth="1"/>
  </cols>
  <sheetData>
    <row r="1" spans="1:9" ht="13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9" ht="31.5" customHeight="1">
      <c r="A3" s="89" t="s">
        <v>59</v>
      </c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76"/>
      <c r="I4" s="11"/>
    </row>
    <row r="5" spans="2:9" ht="12.75" customHeight="1">
      <c r="B5" s="11"/>
      <c r="C5" s="11"/>
      <c r="D5" s="11"/>
      <c r="E5" s="11"/>
      <c r="F5" s="11"/>
      <c r="G5" s="11"/>
      <c r="H5" s="90" t="s">
        <v>3</v>
      </c>
      <c r="I5" s="90"/>
    </row>
    <row r="6" spans="1:9" ht="12.75" customHeight="1">
      <c r="A6" s="85" t="s">
        <v>4</v>
      </c>
      <c r="B6" s="85" t="s">
        <v>5</v>
      </c>
      <c r="C6" s="85" t="s">
        <v>6</v>
      </c>
      <c r="D6" s="86"/>
      <c r="E6" s="93" t="s">
        <v>41</v>
      </c>
      <c r="F6" s="94"/>
      <c r="G6" s="88" t="s">
        <v>62</v>
      </c>
      <c r="H6" s="85"/>
      <c r="I6" s="85" t="s">
        <v>7</v>
      </c>
    </row>
    <row r="7" spans="1:9" ht="12.75">
      <c r="A7" s="85"/>
      <c r="B7" s="85"/>
      <c r="C7" s="85"/>
      <c r="D7" s="86"/>
      <c r="E7" s="95"/>
      <c r="F7" s="96"/>
      <c r="G7" s="88"/>
      <c r="H7" s="85"/>
      <c r="I7" s="85"/>
    </row>
    <row r="8" spans="1:9" ht="23.25" customHeight="1">
      <c r="A8" s="85"/>
      <c r="B8" s="85"/>
      <c r="C8" s="68" t="s">
        <v>29</v>
      </c>
      <c r="D8" s="68" t="s">
        <v>42</v>
      </c>
      <c r="E8" s="68" t="s">
        <v>41</v>
      </c>
      <c r="F8" s="68" t="s">
        <v>8</v>
      </c>
      <c r="G8" s="68" t="s">
        <v>29</v>
      </c>
      <c r="H8" s="77" t="s">
        <v>42</v>
      </c>
      <c r="I8" s="85"/>
    </row>
    <row r="9" spans="1:9" ht="14.25" customHeight="1">
      <c r="A9" s="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77">
        <v>7</v>
      </c>
      <c r="I9" s="68">
        <v>8</v>
      </c>
    </row>
    <row r="10" spans="1:9" ht="12.75" customHeight="1">
      <c r="A10" s="86" t="s">
        <v>9</v>
      </c>
      <c r="B10" s="87"/>
      <c r="C10" s="87"/>
      <c r="D10" s="87"/>
      <c r="E10" s="87"/>
      <c r="F10" s="87"/>
      <c r="G10" s="87"/>
      <c r="H10" s="87"/>
      <c r="I10" s="88"/>
    </row>
    <row r="11" spans="1:9" ht="12.75">
      <c r="A11" s="68">
        <v>1</v>
      </c>
      <c r="B11" s="3" t="s">
        <v>10</v>
      </c>
      <c r="C11" s="32">
        <f>G11+май!C11</f>
        <v>7060.6</v>
      </c>
      <c r="D11" s="32">
        <f>H11+май!D11</f>
        <v>1363.2</v>
      </c>
      <c r="E11" s="5">
        <f>D11/C11</f>
        <v>0.19307141036172562</v>
      </c>
      <c r="F11" s="4">
        <f aca="true" t="shared" si="0" ref="F11:F18">D11-C11</f>
        <v>-5697.400000000001</v>
      </c>
      <c r="G11" s="4">
        <v>4633.3</v>
      </c>
      <c r="H11" s="78">
        <v>450</v>
      </c>
      <c r="I11" s="5">
        <f>H11/G11</f>
        <v>0.09712300088489845</v>
      </c>
    </row>
    <row r="12" spans="1:9" ht="12.75">
      <c r="A12" s="68">
        <v>2</v>
      </c>
      <c r="B12" s="3" t="s">
        <v>11</v>
      </c>
      <c r="C12" s="32">
        <f>G12+май!C12</f>
        <v>1982.3</v>
      </c>
      <c r="D12" s="32">
        <f>H12+май!D12</f>
        <v>13483</v>
      </c>
      <c r="E12" s="5">
        <f>D12/C12</f>
        <v>6.8016950007566965</v>
      </c>
      <c r="F12" s="4">
        <f t="shared" si="0"/>
        <v>11500.7</v>
      </c>
      <c r="G12" s="4">
        <v>187.7</v>
      </c>
      <c r="H12" s="78">
        <v>3305</v>
      </c>
      <c r="I12" s="5">
        <f>H12/G12</f>
        <v>17.60788492274907</v>
      </c>
    </row>
    <row r="13" spans="1:9" ht="12.75">
      <c r="A13" s="68">
        <v>3</v>
      </c>
      <c r="B13" s="3" t="s">
        <v>26</v>
      </c>
      <c r="C13" s="32">
        <f>G13+май!C13</f>
        <v>138335.50000000003</v>
      </c>
      <c r="D13" s="32">
        <f>H13+май!D13</f>
        <v>23389.8</v>
      </c>
      <c r="E13" s="5">
        <f>D13/C13</f>
        <v>0.1690802433214901</v>
      </c>
      <c r="F13" s="4">
        <f t="shared" si="0"/>
        <v>-114945.70000000003</v>
      </c>
      <c r="G13" s="4">
        <v>1657.6</v>
      </c>
      <c r="H13" s="78">
        <v>0</v>
      </c>
      <c r="I13" s="5">
        <v>0</v>
      </c>
    </row>
    <row r="14" spans="1:9" ht="24.75" customHeight="1">
      <c r="A14" s="68">
        <v>4</v>
      </c>
      <c r="B14" s="3" t="s">
        <v>12</v>
      </c>
      <c r="C14" s="32">
        <f>G14+май!C14</f>
        <v>0</v>
      </c>
      <c r="D14" s="32">
        <f>H14+май!D14</f>
        <v>0</v>
      </c>
      <c r="E14" s="5">
        <v>0</v>
      </c>
      <c r="F14" s="4">
        <f t="shared" si="0"/>
        <v>0</v>
      </c>
      <c r="G14" s="4">
        <v>0</v>
      </c>
      <c r="H14" s="78">
        <v>0</v>
      </c>
      <c r="I14" s="5">
        <v>0</v>
      </c>
    </row>
    <row r="15" spans="1:9" ht="24.75" customHeight="1">
      <c r="A15" s="69">
        <v>5</v>
      </c>
      <c r="B15" s="3" t="s">
        <v>16</v>
      </c>
      <c r="C15" s="32">
        <f>G15+май!C15</f>
        <v>37559</v>
      </c>
      <c r="D15" s="32">
        <f>H15+май!D15</f>
        <v>26350</v>
      </c>
      <c r="E15" s="5">
        <f>D15/C15</f>
        <v>0.7015628744109268</v>
      </c>
      <c r="F15" s="4">
        <f t="shared" si="0"/>
        <v>-11209</v>
      </c>
      <c r="G15" s="4">
        <v>6129</v>
      </c>
      <c r="H15" s="78">
        <v>7259</v>
      </c>
      <c r="I15" s="5">
        <f>H15/G15</f>
        <v>1.1843693914178495</v>
      </c>
    </row>
    <row r="16" spans="1:9" ht="24.75" customHeight="1">
      <c r="A16" s="69">
        <v>6</v>
      </c>
      <c r="B16" s="3" t="s">
        <v>35</v>
      </c>
      <c r="C16" s="32">
        <f>G16+май!C16</f>
        <v>0</v>
      </c>
      <c r="D16" s="32">
        <f>H16+май!D16</f>
        <v>0</v>
      </c>
      <c r="E16" s="4">
        <v>0</v>
      </c>
      <c r="F16" s="4">
        <f>D16-C16</f>
        <v>0</v>
      </c>
      <c r="G16" s="4">
        <v>0</v>
      </c>
      <c r="H16" s="78">
        <v>0</v>
      </c>
      <c r="I16" s="33">
        <v>0</v>
      </c>
    </row>
    <row r="17" spans="1:9" ht="18" customHeight="1">
      <c r="A17" s="70">
        <v>7</v>
      </c>
      <c r="B17" s="3" t="s">
        <v>43</v>
      </c>
      <c r="C17" s="32">
        <f>G17+май!C17</f>
        <v>0</v>
      </c>
      <c r="D17" s="32">
        <f>H17+май!D17</f>
        <v>934</v>
      </c>
      <c r="E17" s="5">
        <v>0</v>
      </c>
      <c r="F17" s="4">
        <f t="shared" si="0"/>
        <v>934</v>
      </c>
      <c r="G17" s="4">
        <v>0</v>
      </c>
      <c r="H17" s="78">
        <v>251.8</v>
      </c>
      <c r="I17" s="5">
        <v>0</v>
      </c>
    </row>
    <row r="18" spans="1:9" ht="12.75">
      <c r="A18" s="6"/>
      <c r="B18" s="7" t="s">
        <v>13</v>
      </c>
      <c r="C18" s="23">
        <f>SUM(C11:C17)</f>
        <v>184937.40000000002</v>
      </c>
      <c r="D18" s="8">
        <f>SUM(D11:D17)</f>
        <v>65520</v>
      </c>
      <c r="E18" s="9">
        <f>D18/C18</f>
        <v>0.35428204354554566</v>
      </c>
      <c r="F18" s="8">
        <f t="shared" si="0"/>
        <v>-119417.40000000002</v>
      </c>
      <c r="G18" s="8">
        <f>SUM(G11:G17)</f>
        <v>12607.6</v>
      </c>
      <c r="H18" s="79">
        <f>SUM(H11:H17)</f>
        <v>11265.8</v>
      </c>
      <c r="I18" s="9">
        <f>H18/G18</f>
        <v>0.8935721310955296</v>
      </c>
    </row>
    <row r="19" spans="1:9" ht="12.75" customHeight="1">
      <c r="A19" s="86" t="s">
        <v>14</v>
      </c>
      <c r="B19" s="87"/>
      <c r="C19" s="87"/>
      <c r="D19" s="87"/>
      <c r="E19" s="87"/>
      <c r="F19" s="87"/>
      <c r="G19" s="87"/>
      <c r="H19" s="87"/>
      <c r="I19" s="88"/>
    </row>
    <row r="20" spans="1:9" ht="24">
      <c r="A20" s="68">
        <v>8</v>
      </c>
      <c r="B20" s="3" t="s">
        <v>15</v>
      </c>
      <c r="C20" s="32">
        <f>G20+май!C20</f>
        <v>672</v>
      </c>
      <c r="D20" s="32">
        <f>H20+май!D20</f>
        <v>464.7</v>
      </c>
      <c r="E20" s="5">
        <f>D20/C20</f>
        <v>0.6915178571428571</v>
      </c>
      <c r="F20" s="4">
        <f>D20-C20</f>
        <v>-207.3</v>
      </c>
      <c r="G20" s="4">
        <v>170</v>
      </c>
      <c r="H20" s="78">
        <v>131.7</v>
      </c>
      <c r="I20" s="5">
        <f>H20/G20</f>
        <v>0.7747058823529411</v>
      </c>
    </row>
    <row r="21" spans="1:9" ht="13.5" customHeight="1">
      <c r="A21" s="68">
        <v>9</v>
      </c>
      <c r="B21" s="3" t="s">
        <v>17</v>
      </c>
      <c r="C21" s="32">
        <f>G21+май!C21</f>
        <v>15882.4</v>
      </c>
      <c r="D21" s="32">
        <f>H21+май!D21</f>
        <v>26542.7</v>
      </c>
      <c r="E21" s="5">
        <f>D21/C21</f>
        <v>1.6712020853271548</v>
      </c>
      <c r="F21" s="4">
        <f>D21-C21</f>
        <v>10660.300000000001</v>
      </c>
      <c r="G21" s="4">
        <v>2553.5</v>
      </c>
      <c r="H21" s="78">
        <v>1230</v>
      </c>
      <c r="I21" s="5">
        <f>H21/G21</f>
        <v>0.4816917955747014</v>
      </c>
    </row>
    <row r="22" spans="1:9" ht="13.5" customHeight="1">
      <c r="A22" s="6">
        <v>10</v>
      </c>
      <c r="B22" s="34" t="s">
        <v>45</v>
      </c>
      <c r="C22" s="32">
        <f>G22+май!C22</f>
        <v>1795.5</v>
      </c>
      <c r="D22" s="32">
        <f>H22+май!D22</f>
        <v>0</v>
      </c>
      <c r="E22" s="5">
        <v>0</v>
      </c>
      <c r="F22" s="4">
        <f>D22-C22</f>
        <v>-1795.5</v>
      </c>
      <c r="G22" s="4">
        <v>1795.5</v>
      </c>
      <c r="H22" s="78">
        <v>0</v>
      </c>
      <c r="I22" s="5">
        <v>0</v>
      </c>
    </row>
    <row r="23" spans="1:9" ht="13.5" customHeight="1">
      <c r="A23" s="68">
        <v>11</v>
      </c>
      <c r="B23" s="34" t="s">
        <v>49</v>
      </c>
      <c r="C23" s="32">
        <f>G23+май!C23</f>
        <v>0</v>
      </c>
      <c r="D23" s="32">
        <f>H23+май!D23</f>
        <v>27000</v>
      </c>
      <c r="E23" s="5">
        <v>0</v>
      </c>
      <c r="F23" s="4">
        <f>D23-C23</f>
        <v>27000</v>
      </c>
      <c r="G23" s="4">
        <v>0</v>
      </c>
      <c r="H23" s="78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18349.9</v>
      </c>
      <c r="D24" s="8">
        <f>SUM(D20:D23)</f>
        <v>54007.4</v>
      </c>
      <c r="E24" s="9">
        <f>D24/C24</f>
        <v>2.9431986005373325</v>
      </c>
      <c r="F24" s="8">
        <f>D24-C24</f>
        <v>35657.5</v>
      </c>
      <c r="G24" s="8">
        <f>SUM(G20:G23)</f>
        <v>4519</v>
      </c>
      <c r="H24" s="79">
        <f>SUM(H20:H23)</f>
        <v>7661.7</v>
      </c>
      <c r="I24" s="9">
        <f>H24/G24</f>
        <v>1.6954414693516264</v>
      </c>
    </row>
    <row r="25" spans="1:9" ht="12.75" customHeight="1">
      <c r="A25" s="86" t="s">
        <v>38</v>
      </c>
      <c r="B25" s="87"/>
      <c r="C25" s="87"/>
      <c r="D25" s="87"/>
      <c r="E25" s="87"/>
      <c r="F25" s="87"/>
      <c r="G25" s="87"/>
      <c r="H25" s="87"/>
      <c r="I25" s="88"/>
    </row>
    <row r="26" spans="1:9" ht="12.75" customHeight="1">
      <c r="A26" s="68">
        <v>12</v>
      </c>
      <c r="B26" s="3" t="s">
        <v>18</v>
      </c>
      <c r="C26" s="32">
        <f>G26+май!C26</f>
        <v>2537.3999999999996</v>
      </c>
      <c r="D26" s="32">
        <f>H26+май!D26</f>
        <v>5151</v>
      </c>
      <c r="E26" s="5">
        <f>D26/C26</f>
        <v>2.0300307401276902</v>
      </c>
      <c r="F26" s="4">
        <f>D26-C26</f>
        <v>2613.6000000000004</v>
      </c>
      <c r="G26" s="4">
        <v>524.5</v>
      </c>
      <c r="H26" s="78">
        <v>0</v>
      </c>
      <c r="I26" s="5">
        <f>H26/G26</f>
        <v>0</v>
      </c>
    </row>
    <row r="27" spans="1:9" ht="25.5" customHeight="1">
      <c r="A27" s="68">
        <v>13</v>
      </c>
      <c r="B27" s="3" t="s">
        <v>19</v>
      </c>
      <c r="C27" s="32">
        <f>G27+май!C27</f>
        <v>2863.2000000000003</v>
      </c>
      <c r="D27" s="32">
        <f>H27+май!D27</f>
        <v>3656.9999999999995</v>
      </c>
      <c r="E27" s="5">
        <f>D27/C27</f>
        <v>1.2772422464375521</v>
      </c>
      <c r="F27" s="4">
        <f>D27-C27</f>
        <v>793.7999999999993</v>
      </c>
      <c r="G27" s="4">
        <v>430</v>
      </c>
      <c r="H27" s="78">
        <v>539.5</v>
      </c>
      <c r="I27" s="5">
        <f>H27/G27</f>
        <v>1.2546511627906978</v>
      </c>
    </row>
    <row r="28" spans="1:9" ht="13.5" customHeight="1">
      <c r="A28" s="6"/>
      <c r="B28" s="7" t="s">
        <v>13</v>
      </c>
      <c r="C28" s="8">
        <f>SUM(C26:C27)</f>
        <v>5400.6</v>
      </c>
      <c r="D28" s="8">
        <f>SUM(D26:D27)</f>
        <v>8808</v>
      </c>
      <c r="E28" s="9">
        <f>D28/C28</f>
        <v>1.6309298966781467</v>
      </c>
      <c r="F28" s="6">
        <f>D28-C28</f>
        <v>3407.3999999999996</v>
      </c>
      <c r="G28" s="8">
        <f>SUM(G26:G27)</f>
        <v>954.5</v>
      </c>
      <c r="H28" s="79">
        <f>SUM(H26:H27)</f>
        <v>539.5</v>
      </c>
      <c r="I28" s="9">
        <f>H28/G28</f>
        <v>0.5652173913043478</v>
      </c>
    </row>
    <row r="29" spans="1:9" ht="13.5" customHeight="1">
      <c r="A29" s="6"/>
      <c r="B29" s="91" t="s">
        <v>27</v>
      </c>
      <c r="C29" s="92"/>
      <c r="D29" s="92"/>
      <c r="E29" s="92"/>
      <c r="F29" s="92"/>
      <c r="G29" s="92"/>
      <c r="H29" s="92"/>
      <c r="I29" s="103"/>
    </row>
    <row r="30" spans="1:9" ht="13.5" customHeight="1">
      <c r="A30" s="68">
        <v>14</v>
      </c>
      <c r="B30" s="3" t="s">
        <v>28</v>
      </c>
      <c r="C30" s="32">
        <f>G30+май!C30</f>
        <v>1950.4</v>
      </c>
      <c r="D30" s="32">
        <f>H30+май!D30</f>
        <v>4401.2</v>
      </c>
      <c r="E30" s="5">
        <f>D30/C30</f>
        <v>2.25656275635767</v>
      </c>
      <c r="F30" s="35">
        <f>D30-C30</f>
        <v>2450.7999999999997</v>
      </c>
      <c r="G30" s="35">
        <v>450</v>
      </c>
      <c r="H30" s="80">
        <v>800</v>
      </c>
      <c r="I30" s="33">
        <f>H30/G30</f>
        <v>1.7777777777777777</v>
      </c>
    </row>
    <row r="31" spans="1:9" s="46" customFormat="1" ht="13.5" customHeight="1">
      <c r="A31" s="6"/>
      <c r="B31" s="7" t="s">
        <v>13</v>
      </c>
      <c r="C31" s="8">
        <f>SUM(C30)</f>
        <v>1950.4</v>
      </c>
      <c r="D31" s="8">
        <f>SUM(D30)</f>
        <v>4401.2</v>
      </c>
      <c r="E31" s="9">
        <f>D31/C31</f>
        <v>2.25656275635767</v>
      </c>
      <c r="F31" s="6">
        <f>D31-C31</f>
        <v>2450.7999999999997</v>
      </c>
      <c r="G31" s="8">
        <f>SUM(G30)</f>
        <v>450</v>
      </c>
      <c r="H31" s="79">
        <f>SUM(H30)</f>
        <v>800</v>
      </c>
      <c r="I31" s="36">
        <f>H31/G31</f>
        <v>1.7777777777777777</v>
      </c>
    </row>
    <row r="32" spans="1:9" s="21" customFormat="1" ht="12.75" customHeight="1">
      <c r="A32" s="86" t="s">
        <v>23</v>
      </c>
      <c r="B32" s="87"/>
      <c r="C32" s="87"/>
      <c r="D32" s="87"/>
      <c r="E32" s="87"/>
      <c r="F32" s="87"/>
      <c r="G32" s="87"/>
      <c r="H32" s="87"/>
      <c r="I32" s="88"/>
    </row>
    <row r="33" spans="1:9" ht="24" hidden="1">
      <c r="A33" s="68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78">
        <v>0</v>
      </c>
      <c r="I33" s="5">
        <v>0</v>
      </c>
    </row>
    <row r="34" spans="1:9" ht="12.75" hidden="1">
      <c r="A34" s="68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78">
        <v>0</v>
      </c>
      <c r="I34" s="5">
        <v>0</v>
      </c>
    </row>
    <row r="35" spans="1:9" ht="12.75">
      <c r="A35" s="68">
        <v>15</v>
      </c>
      <c r="B35" s="3" t="s">
        <v>24</v>
      </c>
      <c r="C35" s="32">
        <f>G35+май!C35</f>
        <v>1420.6</v>
      </c>
      <c r="D35" s="32">
        <f>H35+май!D35</f>
        <v>2643.9</v>
      </c>
      <c r="E35" s="5">
        <f>D35/C35</f>
        <v>1.8611150218217656</v>
      </c>
      <c r="F35" s="35">
        <f>D35-C35</f>
        <v>1223.3000000000002</v>
      </c>
      <c r="G35" s="4">
        <v>123.3</v>
      </c>
      <c r="H35" s="78">
        <v>387.3</v>
      </c>
      <c r="I35" s="33">
        <f>H35/G35</f>
        <v>3.1411192214111923</v>
      </c>
    </row>
    <row r="36" spans="1:9" ht="12.75" customHeight="1" hidden="1">
      <c r="A36" s="68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78"/>
      <c r="I36" s="5">
        <v>0</v>
      </c>
    </row>
    <row r="37" spans="1:9" ht="12.75">
      <c r="A37" s="6"/>
      <c r="B37" s="7" t="s">
        <v>13</v>
      </c>
      <c r="C37" s="23">
        <f>SUM(C35:C36)</f>
        <v>1420.6</v>
      </c>
      <c r="D37" s="8">
        <f>SUM(D35:D36)</f>
        <v>2643.9</v>
      </c>
      <c r="E37" s="9">
        <f>D37/C37</f>
        <v>1.8611150218217656</v>
      </c>
      <c r="F37" s="8">
        <f>D37-C37</f>
        <v>1223.3000000000002</v>
      </c>
      <c r="G37" s="63">
        <f>SUM(G35:G36)</f>
        <v>123.3</v>
      </c>
      <c r="H37" s="79">
        <f>SUM(H35:H36)</f>
        <v>387.3</v>
      </c>
      <c r="I37" s="9">
        <f>H37/G37</f>
        <v>3.1411192214111923</v>
      </c>
    </row>
    <row r="38" spans="1:9" ht="12.75">
      <c r="A38" s="86" t="s">
        <v>31</v>
      </c>
      <c r="B38" s="87"/>
      <c r="C38" s="87"/>
      <c r="D38" s="87"/>
      <c r="E38" s="87"/>
      <c r="F38" s="87"/>
      <c r="G38" s="87"/>
      <c r="H38" s="87"/>
      <c r="I38" s="88"/>
    </row>
    <row r="39" spans="1:9" ht="12.75">
      <c r="A39" s="68">
        <v>16</v>
      </c>
      <c r="B39" s="3" t="s">
        <v>30</v>
      </c>
      <c r="C39" s="32">
        <f>G39+май!C39</f>
        <v>2662</v>
      </c>
      <c r="D39" s="32">
        <f>H39+май!D39</f>
        <v>2660</v>
      </c>
      <c r="E39" s="5">
        <f>D39/C39</f>
        <v>0.9992486851990984</v>
      </c>
      <c r="F39" s="37">
        <f>D39-C39</f>
        <v>-2</v>
      </c>
      <c r="G39" s="4">
        <v>591</v>
      </c>
      <c r="H39" s="78">
        <v>800</v>
      </c>
      <c r="I39" s="33">
        <f>H39/G39</f>
        <v>1.353637901861252</v>
      </c>
    </row>
    <row r="40" spans="1:9" ht="12.75">
      <c r="A40" s="68">
        <v>17</v>
      </c>
      <c r="B40" s="34" t="s">
        <v>32</v>
      </c>
      <c r="C40" s="32">
        <f>G40+май!C40</f>
        <v>935.6</v>
      </c>
      <c r="D40" s="32">
        <f>H40+май!D40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78">
        <v>0</v>
      </c>
      <c r="I40" s="5">
        <v>0</v>
      </c>
    </row>
    <row r="41" spans="1:9" ht="12.75">
      <c r="A41" s="6"/>
      <c r="B41" s="74" t="s">
        <v>13</v>
      </c>
      <c r="C41" s="32">
        <f>G41+май!C41</f>
        <v>3597.6</v>
      </c>
      <c r="D41" s="32">
        <f>H41+май!D41</f>
        <v>3376.8</v>
      </c>
      <c r="E41" s="9">
        <f>D41/C41</f>
        <v>0.9386257505003336</v>
      </c>
      <c r="F41" s="8">
        <f>SUM(F39:F40)</f>
        <v>-220.80000000000007</v>
      </c>
      <c r="G41" s="8">
        <f>SUM(G39:G40)</f>
        <v>591</v>
      </c>
      <c r="H41" s="79">
        <f>SUM(H39:H40)</f>
        <v>800</v>
      </c>
      <c r="I41" s="9">
        <f>H41/G41</f>
        <v>1.353637901861252</v>
      </c>
    </row>
    <row r="42" spans="1:9" ht="14.25" customHeight="1">
      <c r="A42" s="100" t="s">
        <v>25</v>
      </c>
      <c r="B42" s="101"/>
      <c r="C42" s="8">
        <f>C18+C24+C28+C31+C37+C41</f>
        <v>215656.50000000003</v>
      </c>
      <c r="D42" s="8">
        <f>D18+D24+D28+D31+D37+D41</f>
        <v>138757.3</v>
      </c>
      <c r="E42" s="9">
        <f>D42/C42</f>
        <v>0.6434181209469688</v>
      </c>
      <c r="F42" s="8">
        <f>D42-C42</f>
        <v>-76899.20000000004</v>
      </c>
      <c r="G42" s="23">
        <f>G18+G24+G28+G31+G37+G41</f>
        <v>19245.399999999998</v>
      </c>
      <c r="H42" s="79">
        <f>H18+H24+H28+H31+H37+H41</f>
        <v>21454.3</v>
      </c>
      <c r="I42" s="9">
        <f>H42/G42</f>
        <v>1.1147754788157171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1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1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76"/>
      <c r="I45" s="11"/>
    </row>
    <row r="46" spans="1:9" ht="15" customHeight="1">
      <c r="A46" s="102" t="s">
        <v>33</v>
      </c>
      <c r="B46" s="102"/>
      <c r="C46" s="102"/>
      <c r="D46" s="102"/>
      <c r="E46" s="11"/>
      <c r="F46" s="11"/>
      <c r="G46" s="104"/>
      <c r="H46" s="104"/>
      <c r="I46" s="104"/>
    </row>
    <row r="47" spans="1:9" ht="27" customHeight="1">
      <c r="A47" s="97" t="s">
        <v>34</v>
      </c>
      <c r="B47" s="97"/>
      <c r="C47" s="97"/>
      <c r="D47" s="11"/>
      <c r="E47" s="11"/>
      <c r="F47" s="47"/>
      <c r="G47" s="98" t="s">
        <v>36</v>
      </c>
      <c r="H47" s="98"/>
      <c r="I47" s="99"/>
    </row>
    <row r="48" spans="1:9" ht="14.25" customHeight="1" hidden="1">
      <c r="A48" s="71"/>
      <c r="B48" s="71"/>
      <c r="C48" s="71"/>
      <c r="D48" s="11"/>
      <c r="E48" s="11"/>
      <c r="F48" s="11"/>
      <c r="G48" s="72"/>
      <c r="H48" s="82"/>
      <c r="I48" s="73"/>
    </row>
    <row r="49" spans="1:9" ht="14.25" customHeight="1" hidden="1">
      <c r="A49" s="71"/>
      <c r="B49" s="71"/>
      <c r="C49" s="71"/>
      <c r="D49" s="11"/>
      <c r="E49" s="11"/>
      <c r="F49" s="11"/>
      <c r="G49" s="72"/>
      <c r="H49" s="82"/>
      <c r="I49" s="73"/>
    </row>
    <row r="50" spans="1:9" ht="0.75" customHeight="1" hidden="1">
      <c r="A50" s="71"/>
      <c r="B50" s="71"/>
      <c r="C50" s="71"/>
      <c r="D50" s="11"/>
      <c r="E50" s="11"/>
      <c r="F50" s="11"/>
      <c r="G50" s="72"/>
      <c r="H50" s="82"/>
      <c r="I50" s="73"/>
    </row>
    <row r="51" spans="1:9" ht="14.25" customHeight="1" hidden="1">
      <c r="A51" s="71"/>
      <c r="B51" s="71"/>
      <c r="C51" s="71"/>
      <c r="D51" s="11"/>
      <c r="E51" s="11"/>
      <c r="F51" s="11"/>
      <c r="G51" s="72"/>
      <c r="H51" s="82"/>
      <c r="I51" s="73"/>
    </row>
    <row r="52" spans="1:9" ht="14.25" customHeight="1" hidden="1">
      <c r="A52" s="71"/>
      <c r="B52" s="71"/>
      <c r="C52" s="71"/>
      <c r="D52" s="11"/>
      <c r="E52" s="11"/>
      <c r="F52" s="11"/>
      <c r="G52" s="72"/>
      <c r="H52" s="82"/>
      <c r="I52" s="73"/>
    </row>
    <row r="53" spans="3:9" ht="9.75" customHeight="1">
      <c r="C53" s="17"/>
      <c r="D53" s="11"/>
      <c r="E53" s="11"/>
      <c r="F53" s="11"/>
      <c r="G53" s="15"/>
      <c r="H53" s="105"/>
      <c r="I53" s="75"/>
    </row>
    <row r="54" spans="1:9" ht="12" customHeight="1">
      <c r="A54" s="17"/>
      <c r="B54" s="17" t="s">
        <v>61</v>
      </c>
      <c r="C54" s="17"/>
      <c r="D54" s="11"/>
      <c r="E54" s="11"/>
      <c r="F54" s="11"/>
      <c r="G54" s="15"/>
      <c r="H54" s="105"/>
      <c r="I54" s="75"/>
    </row>
    <row r="55" spans="1:9" ht="15.75">
      <c r="A55" s="17"/>
      <c r="B55" s="18" t="s">
        <v>60</v>
      </c>
      <c r="C55" s="17"/>
      <c r="D55" s="11"/>
      <c r="E55" s="11"/>
      <c r="F55" s="11"/>
      <c r="G55" s="15"/>
      <c r="H55" s="105"/>
      <c r="I55" s="75"/>
    </row>
    <row r="56" ht="12.75">
      <c r="H56" s="105"/>
    </row>
    <row r="57" ht="12.75">
      <c r="H57" s="105"/>
    </row>
    <row r="58" ht="12.75">
      <c r="H58" s="105"/>
    </row>
    <row r="59" ht="12.75">
      <c r="H59" s="105"/>
    </row>
    <row r="60" ht="12.75">
      <c r="H60" s="105"/>
    </row>
    <row r="61" ht="12.75">
      <c r="H61" s="105"/>
    </row>
    <row r="62" ht="12.75">
      <c r="H62" s="105"/>
    </row>
    <row r="63" ht="12.75">
      <c r="H63" s="105"/>
    </row>
    <row r="64" ht="12.75">
      <c r="H64" s="105"/>
    </row>
    <row r="65" ht="12.75">
      <c r="H65" s="105"/>
    </row>
    <row r="66" ht="12.75">
      <c r="H66" s="105"/>
    </row>
    <row r="67" ht="12.75">
      <c r="H67" s="105"/>
    </row>
    <row r="68" ht="12.75">
      <c r="H68" s="105"/>
    </row>
    <row r="69" ht="12.75">
      <c r="H69" s="105"/>
    </row>
    <row r="70" ht="12.75">
      <c r="H70" s="105"/>
    </row>
    <row r="71" ht="12.75">
      <c r="H71" s="105"/>
    </row>
    <row r="72" ht="12.75">
      <c r="H72" s="105"/>
    </row>
    <row r="73" ht="12.75">
      <c r="H73" s="105"/>
    </row>
    <row r="74" ht="12.75">
      <c r="H74" s="105"/>
    </row>
    <row r="75" ht="12.75">
      <c r="H75" s="105"/>
    </row>
    <row r="76" ht="12.75">
      <c r="H76" s="105"/>
    </row>
    <row r="77" ht="12.75">
      <c r="H77" s="105"/>
    </row>
    <row r="78" ht="12.75">
      <c r="H78" s="105"/>
    </row>
    <row r="79" ht="12.75">
      <c r="H79" s="105"/>
    </row>
    <row r="80" ht="12.75">
      <c r="H80" s="105"/>
    </row>
    <row r="81" ht="12.75">
      <c r="H81" s="105"/>
    </row>
    <row r="82" ht="12.75">
      <c r="H82" s="105"/>
    </row>
    <row r="83" ht="12.75">
      <c r="H83" s="105"/>
    </row>
    <row r="84" ht="12.75">
      <c r="H84" s="105"/>
    </row>
    <row r="85" ht="12.75">
      <c r="H85" s="105"/>
    </row>
    <row r="86" ht="12.75">
      <c r="H86" s="105"/>
    </row>
    <row r="87" ht="12.75">
      <c r="H87" s="105"/>
    </row>
    <row r="88" ht="12.75">
      <c r="H88" s="105"/>
    </row>
  </sheetData>
  <sheetProtection/>
  <mergeCells count="22">
    <mergeCell ref="H53:H88"/>
    <mergeCell ref="E6:F7"/>
    <mergeCell ref="C6:D7"/>
    <mergeCell ref="A25:I25"/>
    <mergeCell ref="B6:B8"/>
    <mergeCell ref="A42:B42"/>
    <mergeCell ref="B29:I29"/>
    <mergeCell ref="I6:I8"/>
    <mergeCell ref="A47:C47"/>
    <mergeCell ref="G47:I47"/>
    <mergeCell ref="A1:I1"/>
    <mergeCell ref="A2:I2"/>
    <mergeCell ref="A3:I3"/>
    <mergeCell ref="H5:I5"/>
    <mergeCell ref="A6:A8"/>
    <mergeCell ref="G6:H7"/>
    <mergeCell ref="A10:I10"/>
    <mergeCell ref="A19:I19"/>
    <mergeCell ref="G46:I46"/>
    <mergeCell ref="A38:I38"/>
    <mergeCell ref="A46:D46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2014-10-02T10:46:49Z</dcterms:modified>
  <cp:category/>
  <cp:version/>
  <cp:contentType/>
  <cp:contentStatus/>
</cp:coreProperties>
</file>