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</sheets>
  <definedNames/>
  <calcPr fullCalcOnLoad="1"/>
</workbook>
</file>

<file path=xl/sharedStrings.xml><?xml version="1.0" encoding="utf-8"?>
<sst xmlns="http://schemas.openxmlformats.org/spreadsheetml/2006/main" count="605" uniqueCount="79">
  <si>
    <t>Показатели</t>
  </si>
  <si>
    <t xml:space="preserve">производства продукции (работ, услуг) предприятиями </t>
  </si>
  <si>
    <t xml:space="preserve">                                                                  </t>
  </si>
  <si>
    <t xml:space="preserve">    (Тыс.руб.)</t>
  </si>
  <si>
    <t>№ п/п</t>
  </si>
  <si>
    <t>Наименование предприятия</t>
  </si>
  <si>
    <t>С начала года</t>
  </si>
  <si>
    <t>%%</t>
  </si>
  <si>
    <t>+,-</t>
  </si>
  <si>
    <t xml:space="preserve">Машиностроение и металлообработка </t>
  </si>
  <si>
    <t>ГУП Завод «Трансмаш»</t>
  </si>
  <si>
    <t>ГУП «Оргтехника»</t>
  </si>
  <si>
    <t>ГУП Аргунский завод «Пищемаш»</t>
  </si>
  <si>
    <t>Итого:</t>
  </si>
  <si>
    <t>Производство оборудования электротехнического назначения</t>
  </si>
  <si>
    <t xml:space="preserve">ГУП Грозненский электроремонтный завод </t>
  </si>
  <si>
    <t>ГУП Грозненский электромеханический завод</t>
  </si>
  <si>
    <t>ООО «Электропульт-Грозный»</t>
  </si>
  <si>
    <t>ГУП «Беркат»</t>
  </si>
  <si>
    <t>ГУП Картонажная фабрика «Дружба»</t>
  </si>
  <si>
    <t>ГУП Гудермесский завод «Мединструмент»</t>
  </si>
  <si>
    <t>ГУП «ЧЛПП «Фагус»</t>
  </si>
  <si>
    <t>ГУП «Вторчермет»</t>
  </si>
  <si>
    <t>Строительные работы</t>
  </si>
  <si>
    <t>ГУП СМУ Минпрома</t>
  </si>
  <si>
    <t>ВСЕГО:</t>
  </si>
  <si>
    <t>ОАО "Чеченавто"</t>
  </si>
  <si>
    <t>Полимерное производство</t>
  </si>
  <si>
    <t>ГУП  ГОЭЗ "Автоматстром"</t>
  </si>
  <si>
    <t>2013г.</t>
  </si>
  <si>
    <t>ГУП ЧЛПП "Фагус"</t>
  </si>
  <si>
    <t>Деревообработка</t>
  </si>
  <si>
    <t>ГУП "Алхан-Калинский ДОК"</t>
  </si>
  <si>
    <t xml:space="preserve">       Начальник  отдела</t>
  </si>
  <si>
    <t xml:space="preserve">       экономического анализа</t>
  </si>
  <si>
    <t>ГУП  Гудермесский завод "Мединструмент"</t>
  </si>
  <si>
    <t>Усмаев С.С.</t>
  </si>
  <si>
    <t>Исп.И.Р.Музаев</t>
  </si>
  <si>
    <t>Легкая промышленность</t>
  </si>
  <si>
    <t>министерства промышленности и энергетики Чеченской Республики в разрезе по отраслям на 1 февраля  2014 г.</t>
  </si>
  <si>
    <t>за январь</t>
  </si>
  <si>
    <t xml:space="preserve">2014 год к 2013 году </t>
  </si>
  <si>
    <t>2014г.</t>
  </si>
  <si>
    <t>ГУП "Спецавтоматика"</t>
  </si>
  <si>
    <t xml:space="preserve"> ООО "Энергия Плюс"</t>
  </si>
  <si>
    <t>ГУНПП "Промавтоматика"</t>
  </si>
  <si>
    <t>03.02.2014г.</t>
  </si>
  <si>
    <t>министерства промышленности и энергетики Чеченской Республики в разрезе по отраслям на 1 марта  2014 г.</t>
  </si>
  <si>
    <t>за февраль</t>
  </si>
  <si>
    <t>ООО "Энергия Плюс"</t>
  </si>
  <si>
    <t>министерства промышленности и энергетики Чеченской Республики в разрезе по отраслям на 1 апреля  2014 г.</t>
  </si>
  <si>
    <t>за март</t>
  </si>
  <si>
    <t>03.04.2014г.</t>
  </si>
  <si>
    <t>министерства промышленности и энергетики Чеченской Республики в разрезе по отраслям на 1 мая  2014 г.</t>
  </si>
  <si>
    <t>за апрель</t>
  </si>
  <si>
    <t>05.05.2014г.</t>
  </si>
  <si>
    <t>министерства промышленности и энергетики Чеченской Республики в разрезе по отраслям на 1 июня  2014 г.</t>
  </si>
  <si>
    <t>за май</t>
  </si>
  <si>
    <t>02.06.2014г.</t>
  </si>
  <si>
    <t>министерства промышленности и энергетики Чеченской Республики в разрезе по отраслям на 1 июля  2014 г.</t>
  </si>
  <si>
    <t>Исп.С.С. Рахмаева</t>
  </si>
  <si>
    <t>02.07.2014г.</t>
  </si>
  <si>
    <t>за июнь</t>
  </si>
  <si>
    <t>министерства промышленности и энергетики Чеченской Республики в разрезе по отраслям на 1 августа  2014 г.</t>
  </si>
  <si>
    <t>за июль</t>
  </si>
  <si>
    <t>01.08.2014г.</t>
  </si>
  <si>
    <t>за август</t>
  </si>
  <si>
    <t>министерства промышленности и энергетики Чеченской Республики в разрезе по отраслям на 1 сентября  2014 г.</t>
  </si>
  <si>
    <t>01.09.2014г.</t>
  </si>
  <si>
    <t>министерства промышленности и энергетики Чеченской Республики в разрезе по отраслям на 1 октября  2014 г.</t>
  </si>
  <si>
    <t>за сентябрь</t>
  </si>
  <si>
    <t>01.10.2014г.</t>
  </si>
  <si>
    <t>министерства промышленности и энергетики Чеченской Республики в разрезе по отраслям на 1 ноября  2014 г.</t>
  </si>
  <si>
    <t>за октябрь</t>
  </si>
  <si>
    <t>05.11.2014г.</t>
  </si>
  <si>
    <t>министерства промышленности и энергетики Чеченской Республики в разрезе по отраслям на 1 декабря  2014 г.</t>
  </si>
  <si>
    <t>02.12.2014г.</t>
  </si>
  <si>
    <t>за ноябрь</t>
  </si>
  <si>
    <t>ОАО "Чеченавто" в т.ч. ДЦ ОАО "Чеченавто"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</si>
</sst>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  <numFmt numFmtId="194" formatCode="[$-FC19]d\ mmmm\ yyyy\ &quot;г.&quot;"/>
    <numFmt numFmtId="195" formatCode="0.000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7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192" fontId="6" fillId="33" borderId="10" xfId="0" applyNumberFormat="1" applyFont="1" applyFill="1" applyBorder="1" applyAlignment="1">
      <alignment horizontal="center" vertical="center" wrapText="1"/>
    </xf>
    <xf numFmtId="193" fontId="6" fillId="33" borderId="10" xfId="57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right" vertical="center" wrapText="1"/>
    </xf>
    <xf numFmtId="192" fontId="11" fillId="33" borderId="10" xfId="0" applyNumberFormat="1" applyFont="1" applyFill="1" applyBorder="1" applyAlignment="1">
      <alignment horizontal="center" vertical="center" wrapText="1"/>
    </xf>
    <xf numFmtId="193" fontId="11" fillId="33" borderId="10" xfId="57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192" fontId="4" fillId="33" borderId="0" xfId="0" applyNumberFormat="1" applyFont="1" applyFill="1" applyBorder="1" applyAlignment="1">
      <alignment horizontal="center" vertical="center" wrapText="1"/>
    </xf>
    <xf numFmtId="193" fontId="4" fillId="33" borderId="0" xfId="57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0" fillId="33" borderId="0" xfId="0" applyFill="1" applyAlignment="1">
      <alignment wrapText="1"/>
    </xf>
    <xf numFmtId="192" fontId="56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2" xfId="0" applyFont="1" applyFill="1" applyBorder="1" applyAlignment="1">
      <alignment horizontal="right" vertical="center" wrapText="1"/>
    </xf>
    <xf numFmtId="192" fontId="57" fillId="33" borderId="10" xfId="0" applyNumberFormat="1" applyFont="1" applyFill="1" applyBorder="1" applyAlignment="1">
      <alignment horizontal="center" vertical="center" wrapText="1"/>
    </xf>
    <xf numFmtId="193" fontId="12" fillId="33" borderId="10" xfId="57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192" fontId="12" fillId="33" borderId="10" xfId="0" applyNumberFormat="1" applyFont="1" applyFill="1" applyBorder="1" applyAlignment="1">
      <alignment horizontal="center" vertical="center" wrapText="1"/>
    </xf>
    <xf numFmtId="193" fontId="11" fillId="33" borderId="10" xfId="0" applyNumberFormat="1" applyFont="1" applyFill="1" applyBorder="1" applyAlignment="1">
      <alignment horizontal="center" vertical="center" wrapText="1"/>
    </xf>
    <xf numFmtId="192" fontId="6" fillId="33" borderId="10" xfId="57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vertical="center" wrapText="1"/>
    </xf>
    <xf numFmtId="192" fontId="10" fillId="33" borderId="10" xfId="0" applyNumberFormat="1" applyFont="1" applyFill="1" applyBorder="1" applyAlignment="1">
      <alignment horizontal="center" vertical="center" wrapText="1"/>
    </xf>
    <xf numFmtId="192" fontId="58" fillId="33" borderId="10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 wrapText="1"/>
    </xf>
    <xf numFmtId="192" fontId="11" fillId="0" borderId="10" xfId="0" applyNumberFormat="1" applyFont="1" applyFill="1" applyBorder="1" applyAlignment="1">
      <alignment horizontal="center" vertical="center" wrapText="1"/>
    </xf>
    <xf numFmtId="192" fontId="12" fillId="0" borderId="10" xfId="0" applyNumberFormat="1" applyFont="1" applyFill="1" applyBorder="1" applyAlignment="1">
      <alignment horizontal="center" vertical="center" wrapText="1"/>
    </xf>
    <xf numFmtId="192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left" vertical="center" wrapText="1"/>
    </xf>
    <xf numFmtId="0" fontId="0" fillId="33" borderId="0" xfId="0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0" fillId="33" borderId="0" xfId="0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92" fontId="57" fillId="34" borderId="10" xfId="0" applyNumberFormat="1" applyFont="1" applyFill="1" applyBorder="1" applyAlignment="1">
      <alignment horizontal="center" vertical="center" wrapText="1"/>
    </xf>
    <xf numFmtId="192" fontId="56" fillId="34" borderId="10" xfId="0" applyNumberFormat="1" applyFont="1" applyFill="1" applyBorder="1" applyAlignment="1">
      <alignment horizontal="center" vertical="center" wrapText="1"/>
    </xf>
    <xf numFmtId="192" fontId="11" fillId="34" borderId="10" xfId="0" applyNumberFormat="1" applyFont="1" applyFill="1" applyBorder="1" applyAlignment="1">
      <alignment horizontal="center" vertical="center" wrapText="1"/>
    </xf>
    <xf numFmtId="192" fontId="6" fillId="34" borderId="10" xfId="0" applyNumberFormat="1" applyFont="1" applyFill="1" applyBorder="1" applyAlignment="1">
      <alignment horizontal="center" vertical="center" wrapText="1"/>
    </xf>
    <xf numFmtId="192" fontId="4" fillId="34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0" fontId="0" fillId="34" borderId="0" xfId="0" applyFill="1" applyAlignment="1">
      <alignment/>
    </xf>
    <xf numFmtId="192" fontId="6" fillId="35" borderId="10" xfId="0" applyNumberFormat="1" applyFont="1" applyFill="1" applyBorder="1" applyAlignment="1">
      <alignment horizontal="center" vertical="center" wrapText="1"/>
    </xf>
    <xf numFmtId="192" fontId="12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192" fontId="11" fillId="35" borderId="10" xfId="0" applyNumberFormat="1" applyFont="1" applyFill="1" applyBorder="1" applyAlignment="1">
      <alignment horizontal="center" vertical="center" wrapText="1"/>
    </xf>
    <xf numFmtId="192" fontId="10" fillId="35" borderId="10" xfId="0" applyNumberFormat="1" applyFont="1" applyFill="1" applyBorder="1" applyAlignment="1">
      <alignment horizontal="center" vertical="center" wrapText="1"/>
    </xf>
    <xf numFmtId="192" fontId="56" fillId="35" borderId="10" xfId="0" applyNumberFormat="1" applyFont="1" applyFill="1" applyBorder="1" applyAlignment="1">
      <alignment horizontal="center" vertical="center" wrapText="1"/>
    </xf>
    <xf numFmtId="192" fontId="4" fillId="35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/>
    </xf>
    <xf numFmtId="192" fontId="6" fillId="36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1" xfId="0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zoomScale="150" zoomScaleNormal="150" zoomScalePageLayoutView="0" workbookViewId="0" topLeftCell="A1">
      <selection activeCell="H27" sqref="H27"/>
    </sheetView>
  </sheetViews>
  <sheetFormatPr defaultColWidth="9.140625" defaultRowHeight="12.75"/>
  <cols>
    <col min="1" max="1" width="2.7109375" style="1" customWidth="1"/>
    <col min="2" max="2" width="25.140625" style="1" customWidth="1"/>
    <col min="3" max="3" width="8.421875" style="1" customWidth="1"/>
    <col min="4" max="4" width="8.28125" style="1" customWidth="1"/>
    <col min="5" max="5" width="7.4218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</row>
    <row r="2" spans="1:9" ht="15.75">
      <c r="A2" s="157" t="s">
        <v>1</v>
      </c>
      <c r="B2" s="157"/>
      <c r="C2" s="157"/>
      <c r="D2" s="157"/>
      <c r="E2" s="157"/>
      <c r="F2" s="157"/>
      <c r="G2" s="157"/>
      <c r="H2" s="157"/>
      <c r="I2" s="157"/>
    </row>
    <row r="3" spans="1:9" ht="31.5" customHeight="1">
      <c r="A3" s="157" t="s">
        <v>39</v>
      </c>
      <c r="B3" s="157"/>
      <c r="C3" s="157"/>
      <c r="D3" s="157"/>
      <c r="E3" s="157"/>
      <c r="F3" s="157"/>
      <c r="G3" s="157"/>
      <c r="H3" s="157"/>
      <c r="I3" s="157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158" t="s">
        <v>3</v>
      </c>
      <c r="I5" s="158"/>
    </row>
    <row r="6" spans="1:9" ht="12.75" customHeight="1">
      <c r="A6" s="153" t="s">
        <v>4</v>
      </c>
      <c r="B6" s="153" t="s">
        <v>5</v>
      </c>
      <c r="C6" s="153" t="s">
        <v>6</v>
      </c>
      <c r="D6" s="154"/>
      <c r="E6" s="161" t="s">
        <v>41</v>
      </c>
      <c r="F6" s="162"/>
      <c r="G6" s="156" t="s">
        <v>40</v>
      </c>
      <c r="H6" s="153"/>
      <c r="I6" s="153" t="s">
        <v>7</v>
      </c>
    </row>
    <row r="7" spans="1:9" ht="12.75">
      <c r="A7" s="153"/>
      <c r="B7" s="153"/>
      <c r="C7" s="153"/>
      <c r="D7" s="154"/>
      <c r="E7" s="163"/>
      <c r="F7" s="164"/>
      <c r="G7" s="156"/>
      <c r="H7" s="153"/>
      <c r="I7" s="153"/>
    </row>
    <row r="8" spans="1:9" ht="23.25" customHeight="1">
      <c r="A8" s="153"/>
      <c r="B8" s="153"/>
      <c r="C8" s="24" t="s">
        <v>29</v>
      </c>
      <c r="D8" s="24" t="s">
        <v>42</v>
      </c>
      <c r="E8" s="24" t="s">
        <v>41</v>
      </c>
      <c r="F8" s="24" t="s">
        <v>8</v>
      </c>
      <c r="G8" s="24" t="s">
        <v>29</v>
      </c>
      <c r="H8" s="24" t="s">
        <v>42</v>
      </c>
      <c r="I8" s="153"/>
    </row>
    <row r="9" spans="1:9" ht="14.25" customHeight="1">
      <c r="A9" s="24"/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</row>
    <row r="10" spans="1:9" ht="12.75" customHeight="1">
      <c r="A10" s="154" t="s">
        <v>9</v>
      </c>
      <c r="B10" s="155"/>
      <c r="C10" s="155"/>
      <c r="D10" s="155"/>
      <c r="E10" s="155"/>
      <c r="F10" s="155"/>
      <c r="G10" s="155"/>
      <c r="H10" s="155"/>
      <c r="I10" s="155"/>
    </row>
    <row r="11" spans="1:9" ht="12.75">
      <c r="A11" s="24">
        <v>1</v>
      </c>
      <c r="B11" s="3" t="s">
        <v>10</v>
      </c>
      <c r="C11" s="32">
        <v>0</v>
      </c>
      <c r="D11" s="4">
        <v>0</v>
      </c>
      <c r="E11" s="5">
        <v>0</v>
      </c>
      <c r="F11" s="4">
        <f aca="true" t="shared" si="0" ref="F11:F18">D11-C11</f>
        <v>0</v>
      </c>
      <c r="G11" s="4">
        <v>0</v>
      </c>
      <c r="H11" s="4">
        <v>0</v>
      </c>
      <c r="I11" s="5">
        <v>0</v>
      </c>
    </row>
    <row r="12" spans="1:11" ht="12.75">
      <c r="A12" s="24">
        <v>2</v>
      </c>
      <c r="B12" s="3" t="s">
        <v>11</v>
      </c>
      <c r="C12" s="32">
        <v>350.5</v>
      </c>
      <c r="D12" s="4">
        <v>560</v>
      </c>
      <c r="E12" s="5">
        <f>D12/C12</f>
        <v>1.5977175463623394</v>
      </c>
      <c r="F12" s="4">
        <f t="shared" si="0"/>
        <v>209.5</v>
      </c>
      <c r="G12" s="4">
        <v>350.5</v>
      </c>
      <c r="H12" s="4">
        <v>560</v>
      </c>
      <c r="I12" s="5">
        <f>H12/G12</f>
        <v>1.5977175463623394</v>
      </c>
      <c r="K12" s="22"/>
    </row>
    <row r="13" spans="1:9" ht="12.75">
      <c r="A13" s="24">
        <v>3</v>
      </c>
      <c r="B13" s="3" t="s">
        <v>26</v>
      </c>
      <c r="C13" s="32">
        <v>0</v>
      </c>
      <c r="D13" s="4">
        <v>0</v>
      </c>
      <c r="E13" s="5">
        <v>0</v>
      </c>
      <c r="F13" s="4">
        <f t="shared" si="0"/>
        <v>0</v>
      </c>
      <c r="G13" s="4">
        <v>0</v>
      </c>
      <c r="H13" s="4">
        <v>0</v>
      </c>
      <c r="I13" s="5">
        <v>0</v>
      </c>
    </row>
    <row r="14" spans="1:11" ht="24.75" customHeight="1">
      <c r="A14" s="24">
        <v>4</v>
      </c>
      <c r="B14" s="3" t="s">
        <v>12</v>
      </c>
      <c r="C14" s="32">
        <v>0</v>
      </c>
      <c r="D14" s="4"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25">
        <v>5</v>
      </c>
      <c r="B15" s="3" t="s">
        <v>16</v>
      </c>
      <c r="C15" s="4">
        <v>3484</v>
      </c>
      <c r="D15" s="4">
        <v>1671</v>
      </c>
      <c r="E15" s="5">
        <f>D15/C15</f>
        <v>0.4796211251435132</v>
      </c>
      <c r="F15" s="4">
        <f t="shared" si="0"/>
        <v>-1813</v>
      </c>
      <c r="G15" s="4">
        <v>3484</v>
      </c>
      <c r="H15" s="4">
        <v>1671</v>
      </c>
      <c r="I15" s="5">
        <f>H15/G15</f>
        <v>0.4796211251435132</v>
      </c>
      <c r="K15" s="22"/>
    </row>
    <row r="16" spans="1:11" ht="24.75" customHeight="1">
      <c r="A16" s="25">
        <v>6</v>
      </c>
      <c r="B16" s="3" t="s">
        <v>35</v>
      </c>
      <c r="C16" s="4">
        <v>0</v>
      </c>
      <c r="D16" s="4"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27">
        <v>7</v>
      </c>
      <c r="B17" s="3" t="s">
        <v>43</v>
      </c>
      <c r="C17" s="4">
        <v>0</v>
      </c>
      <c r="D17" s="4">
        <v>127</v>
      </c>
      <c r="E17" s="5">
        <v>0</v>
      </c>
      <c r="F17" s="4">
        <f t="shared" si="0"/>
        <v>127</v>
      </c>
      <c r="G17" s="4">
        <v>0</v>
      </c>
      <c r="H17" s="4">
        <v>127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3834.5</v>
      </c>
      <c r="D18" s="8">
        <f>SUM(D11:D17)</f>
        <v>2358</v>
      </c>
      <c r="E18" s="9">
        <f>D18/C18</f>
        <v>0.6149432781327422</v>
      </c>
      <c r="F18" s="8">
        <f t="shared" si="0"/>
        <v>-1476.5</v>
      </c>
      <c r="G18" s="8">
        <f>SUM(G11:G17)</f>
        <v>3834.5</v>
      </c>
      <c r="H18" s="8">
        <f>SUM(H11:H17)</f>
        <v>2358</v>
      </c>
      <c r="I18" s="9">
        <f>H18/G18</f>
        <v>0.6149432781327422</v>
      </c>
    </row>
    <row r="19" spans="1:9" ht="12.75" customHeight="1">
      <c r="A19" s="154" t="s">
        <v>14</v>
      </c>
      <c r="B19" s="155"/>
      <c r="C19" s="155"/>
      <c r="D19" s="155"/>
      <c r="E19" s="155"/>
      <c r="F19" s="155"/>
      <c r="G19" s="155"/>
      <c r="H19" s="155"/>
      <c r="I19" s="155"/>
    </row>
    <row r="20" spans="1:9" ht="24">
      <c r="A20" s="24">
        <v>8</v>
      </c>
      <c r="B20" s="3" t="s">
        <v>15</v>
      </c>
      <c r="C20" s="4">
        <v>40</v>
      </c>
      <c r="D20" s="4">
        <v>48</v>
      </c>
      <c r="E20" s="5">
        <f>D20/C20</f>
        <v>1.2</v>
      </c>
      <c r="F20" s="4">
        <f>D20-C20</f>
        <v>8</v>
      </c>
      <c r="G20" s="4">
        <v>40</v>
      </c>
      <c r="H20" s="4">
        <v>48</v>
      </c>
      <c r="I20" s="5">
        <f>H20/G20</f>
        <v>1.2</v>
      </c>
    </row>
    <row r="21" spans="1:9" ht="13.5" customHeight="1">
      <c r="A21" s="24">
        <v>9</v>
      </c>
      <c r="B21" s="3" t="s">
        <v>17</v>
      </c>
      <c r="C21" s="4">
        <v>2554.1</v>
      </c>
      <c r="D21" s="4">
        <v>3270.3</v>
      </c>
      <c r="E21" s="5">
        <f>D21/C21</f>
        <v>1.280411886770291</v>
      </c>
      <c r="F21" s="4">
        <f>D21-C21</f>
        <v>716.2000000000003</v>
      </c>
      <c r="G21" s="4">
        <v>2554.1</v>
      </c>
      <c r="H21" s="4">
        <v>3270.3</v>
      </c>
      <c r="I21" s="5">
        <f>H21/G21</f>
        <v>1.280411886770291</v>
      </c>
    </row>
    <row r="22" spans="1:9" ht="13.5" customHeight="1">
      <c r="A22" s="6">
        <v>10</v>
      </c>
      <c r="B22" s="34" t="s">
        <v>45</v>
      </c>
      <c r="C22" s="4">
        <v>0</v>
      </c>
      <c r="D22" s="4"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24">
        <v>11</v>
      </c>
      <c r="B23" s="34" t="s">
        <v>44</v>
      </c>
      <c r="C23" s="4">
        <v>0</v>
      </c>
      <c r="D23" s="4">
        <v>0</v>
      </c>
      <c r="E23" s="5">
        <v>0</v>
      </c>
      <c r="F23" s="4">
        <f>D23-C23</f>
        <v>0</v>
      </c>
      <c r="G23" s="4">
        <v>0</v>
      </c>
      <c r="H23" s="4">
        <v>0</v>
      </c>
      <c r="I23" s="5">
        <v>0</v>
      </c>
    </row>
    <row r="24" spans="1:9" ht="12.75">
      <c r="A24" s="6"/>
      <c r="B24" s="7" t="s">
        <v>13</v>
      </c>
      <c r="C24" s="8">
        <f>SUM(C20:C23)</f>
        <v>2594.1</v>
      </c>
      <c r="D24" s="8">
        <f>SUM(D20:D23)</f>
        <v>3318.3</v>
      </c>
      <c r="E24" s="9">
        <f>D24/C24</f>
        <v>1.2791719671562394</v>
      </c>
      <c r="F24" s="8">
        <f>D24-C24</f>
        <v>724.2000000000003</v>
      </c>
      <c r="G24" s="8">
        <f>SUM(G20:G23)</f>
        <v>2594.1</v>
      </c>
      <c r="H24" s="8">
        <f>SUM(H20:H23)</f>
        <v>3318.3</v>
      </c>
      <c r="I24" s="9">
        <f>H24/G24</f>
        <v>1.2791719671562394</v>
      </c>
    </row>
    <row r="25" spans="1:9" ht="12.75" customHeight="1">
      <c r="A25" s="154" t="s">
        <v>38</v>
      </c>
      <c r="B25" s="155"/>
      <c r="C25" s="155"/>
      <c r="D25" s="155"/>
      <c r="E25" s="155"/>
      <c r="F25" s="155"/>
      <c r="G25" s="155"/>
      <c r="H25" s="155"/>
      <c r="I25" s="155"/>
    </row>
    <row r="26" spans="1:9" ht="12.75" customHeight="1">
      <c r="A26" s="24">
        <v>12</v>
      </c>
      <c r="B26" s="3" t="s">
        <v>18</v>
      </c>
      <c r="C26" s="4">
        <v>134.5</v>
      </c>
      <c r="D26" s="4">
        <v>369.2</v>
      </c>
      <c r="E26" s="5">
        <f>D26/C26</f>
        <v>2.744981412639405</v>
      </c>
      <c r="F26" s="4">
        <f>D26-C26</f>
        <v>234.7</v>
      </c>
      <c r="G26" s="4">
        <v>134.5</v>
      </c>
      <c r="H26" s="4">
        <v>369.2</v>
      </c>
      <c r="I26" s="5">
        <f>H26/G26</f>
        <v>2.744981412639405</v>
      </c>
    </row>
    <row r="27" spans="1:9" ht="25.5" customHeight="1">
      <c r="A27" s="24">
        <v>13</v>
      </c>
      <c r="B27" s="3" t="s">
        <v>19</v>
      </c>
      <c r="C27" s="4">
        <v>797.1</v>
      </c>
      <c r="D27" s="4">
        <v>751.7</v>
      </c>
      <c r="E27" s="5">
        <f>D27/C27</f>
        <v>0.9430435328064233</v>
      </c>
      <c r="F27" s="4">
        <f>D27-C27</f>
        <v>-45.39999999999998</v>
      </c>
      <c r="G27" s="4">
        <v>797.1</v>
      </c>
      <c r="H27" s="4">
        <v>751.7</v>
      </c>
      <c r="I27" s="5">
        <f>H27/G27</f>
        <v>0.9430435328064233</v>
      </c>
    </row>
    <row r="28" spans="1:9" ht="13.5" customHeight="1">
      <c r="A28" s="6"/>
      <c r="B28" s="7" t="s">
        <v>13</v>
      </c>
      <c r="C28" s="8">
        <f>SUM(C26:C27)</f>
        <v>931.6</v>
      </c>
      <c r="D28" s="8">
        <f>SUM(D26:D27)</f>
        <v>1120.9</v>
      </c>
      <c r="E28" s="9">
        <f>D28/C28</f>
        <v>1.2031987977672822</v>
      </c>
      <c r="F28" s="6">
        <f>D28-C28</f>
        <v>189.30000000000007</v>
      </c>
      <c r="G28" s="8">
        <f>SUM(G26:G27)</f>
        <v>931.6</v>
      </c>
      <c r="H28" s="8">
        <f>SUM(H26:H27)</f>
        <v>1120.9</v>
      </c>
      <c r="I28" s="9">
        <f>H28/G28</f>
        <v>1.2031987977672822</v>
      </c>
    </row>
    <row r="29" spans="1:9" ht="13.5" customHeight="1">
      <c r="A29" s="6"/>
      <c r="B29" s="159" t="s">
        <v>27</v>
      </c>
      <c r="C29" s="160"/>
      <c r="D29" s="160"/>
      <c r="E29" s="160"/>
      <c r="F29" s="160"/>
      <c r="G29" s="160"/>
      <c r="H29" s="160"/>
      <c r="I29" s="160"/>
    </row>
    <row r="30" spans="1:9" ht="13.5" customHeight="1">
      <c r="A30" s="24">
        <v>14</v>
      </c>
      <c r="B30" s="3" t="s">
        <v>28</v>
      </c>
      <c r="C30" s="35">
        <v>500</v>
      </c>
      <c r="D30" s="35">
        <v>600</v>
      </c>
      <c r="E30" s="5">
        <f>D30/C30</f>
        <v>1.2</v>
      </c>
      <c r="F30" s="35">
        <f>D30-C30</f>
        <v>100</v>
      </c>
      <c r="G30" s="35">
        <v>500</v>
      </c>
      <c r="H30" s="35">
        <v>600</v>
      </c>
      <c r="I30" s="33">
        <f>H30/G30</f>
        <v>1.2</v>
      </c>
    </row>
    <row r="31" spans="1:9" s="2" customFormat="1" ht="13.5" customHeight="1">
      <c r="A31" s="6"/>
      <c r="B31" s="7" t="s">
        <v>13</v>
      </c>
      <c r="C31" s="8">
        <v>500</v>
      </c>
      <c r="D31" s="8">
        <f>SUM(D30)</f>
        <v>600</v>
      </c>
      <c r="E31" s="9">
        <f>D31/C31</f>
        <v>1.2</v>
      </c>
      <c r="F31" s="6">
        <f>D31-C31</f>
        <v>100</v>
      </c>
      <c r="G31" s="8">
        <v>500</v>
      </c>
      <c r="H31" s="8">
        <f>SUM(H30)</f>
        <v>600</v>
      </c>
      <c r="I31" s="36">
        <f>H31/G31</f>
        <v>1.2</v>
      </c>
    </row>
    <row r="32" spans="1:9" s="21" customFormat="1" ht="12.75" customHeight="1">
      <c r="A32" s="154" t="s">
        <v>23</v>
      </c>
      <c r="B32" s="155"/>
      <c r="C32" s="155"/>
      <c r="D32" s="155"/>
      <c r="E32" s="155"/>
      <c r="F32" s="155"/>
      <c r="G32" s="155"/>
      <c r="H32" s="155"/>
      <c r="I32" s="155"/>
    </row>
    <row r="33" spans="1:9" ht="24" hidden="1">
      <c r="A33" s="24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24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24">
        <v>15</v>
      </c>
      <c r="B35" s="3" t="s">
        <v>24</v>
      </c>
      <c r="C35" s="4">
        <v>0</v>
      </c>
      <c r="D35" s="4">
        <v>187.2</v>
      </c>
      <c r="E35" s="5">
        <v>0</v>
      </c>
      <c r="F35" s="37">
        <f>D35-C35</f>
        <v>187.2</v>
      </c>
      <c r="G35" s="4">
        <v>0</v>
      </c>
      <c r="H35" s="4">
        <v>187.2</v>
      </c>
      <c r="I35" s="33">
        <v>0</v>
      </c>
    </row>
    <row r="36" spans="1:9" ht="12.75" customHeight="1" hidden="1">
      <c r="A36" s="24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0</v>
      </c>
      <c r="D37" s="8">
        <f>SUM(D35:D36)</f>
        <v>187.2</v>
      </c>
      <c r="E37" s="9">
        <v>0</v>
      </c>
      <c r="F37" s="8">
        <f>D37-C37</f>
        <v>187.2</v>
      </c>
      <c r="G37" s="8">
        <v>0</v>
      </c>
      <c r="H37" s="8">
        <f>SUM(H35:H36)</f>
        <v>187.2</v>
      </c>
      <c r="I37" s="9">
        <v>0</v>
      </c>
    </row>
    <row r="38" spans="1:9" ht="12.75">
      <c r="A38" s="154" t="s">
        <v>31</v>
      </c>
      <c r="B38" s="155"/>
      <c r="C38" s="155"/>
      <c r="D38" s="155"/>
      <c r="E38" s="155"/>
      <c r="F38" s="155"/>
      <c r="G38" s="155"/>
      <c r="H38" s="155"/>
      <c r="I38" s="156"/>
    </row>
    <row r="39" spans="1:9" ht="12.75">
      <c r="A39" s="24">
        <v>16</v>
      </c>
      <c r="B39" s="3" t="s">
        <v>30</v>
      </c>
      <c r="C39" s="4">
        <v>0</v>
      </c>
      <c r="D39" s="4">
        <v>0</v>
      </c>
      <c r="E39" s="5">
        <v>0</v>
      </c>
      <c r="F39" s="37">
        <f>D39-C39</f>
        <v>0</v>
      </c>
      <c r="G39" s="4">
        <v>0</v>
      </c>
      <c r="H39" s="4">
        <v>0</v>
      </c>
      <c r="I39" s="4">
        <v>0</v>
      </c>
    </row>
    <row r="40" spans="1:9" ht="12.75">
      <c r="A40" s="24">
        <v>17</v>
      </c>
      <c r="B40" s="34" t="s">
        <v>32</v>
      </c>
      <c r="C40" s="4">
        <v>0</v>
      </c>
      <c r="D40" s="4">
        <v>111.6</v>
      </c>
      <c r="E40" s="5">
        <v>0</v>
      </c>
      <c r="F40" s="4">
        <f>D40-C40</f>
        <v>111.6</v>
      </c>
      <c r="G40" s="4">
        <v>0</v>
      </c>
      <c r="H40" s="4">
        <v>111.6</v>
      </c>
      <c r="I40" s="5">
        <v>0</v>
      </c>
    </row>
    <row r="41" spans="1:9" ht="12.75">
      <c r="A41" s="6"/>
      <c r="B41" s="31" t="s">
        <v>13</v>
      </c>
      <c r="C41" s="8">
        <v>0</v>
      </c>
      <c r="D41" s="8">
        <f>SUM(D39:D40)</f>
        <v>111.6</v>
      </c>
      <c r="E41" s="9">
        <v>0</v>
      </c>
      <c r="F41" s="8">
        <f>SUM(F39:F40)</f>
        <v>111.6</v>
      </c>
      <c r="G41" s="8">
        <v>0</v>
      </c>
      <c r="H41" s="8">
        <f>SUM(H39:H40)</f>
        <v>111.6</v>
      </c>
      <c r="I41" s="9">
        <v>0</v>
      </c>
    </row>
    <row r="42" spans="1:9" ht="14.25" customHeight="1">
      <c r="A42" s="168" t="s">
        <v>25</v>
      </c>
      <c r="B42" s="169"/>
      <c r="C42" s="8">
        <v>7860.2</v>
      </c>
      <c r="D42" s="8">
        <f>D18+D24+D28+D31+D37+D41</f>
        <v>7696.000000000001</v>
      </c>
      <c r="E42" s="9">
        <f>D42/C42</f>
        <v>0.9791099463117988</v>
      </c>
      <c r="F42" s="8">
        <f>D42-C42</f>
        <v>-164.1999999999989</v>
      </c>
      <c r="G42" s="23">
        <v>7860.2</v>
      </c>
      <c r="H42" s="8">
        <f>H18+H24+H28+H31+H37+H41</f>
        <v>7696.000000000001</v>
      </c>
      <c r="I42" s="9">
        <f>H42/G42</f>
        <v>0.9791099463117988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170" t="s">
        <v>33</v>
      </c>
      <c r="B46" s="170"/>
      <c r="C46" s="170"/>
      <c r="D46" s="170"/>
      <c r="E46" s="11"/>
      <c r="F46" s="11"/>
      <c r="G46" s="152"/>
      <c r="H46" s="152"/>
      <c r="I46" s="152"/>
    </row>
    <row r="47" spans="1:9" ht="27" customHeight="1">
      <c r="A47" s="165" t="s">
        <v>34</v>
      </c>
      <c r="B47" s="165"/>
      <c r="C47" s="165"/>
      <c r="D47" s="11"/>
      <c r="E47" s="11"/>
      <c r="F47" s="16"/>
      <c r="G47" s="166" t="s">
        <v>36</v>
      </c>
      <c r="H47" s="166"/>
      <c r="I47" s="167"/>
    </row>
    <row r="48" spans="1:9" ht="14.25" customHeight="1" hidden="1">
      <c r="A48" s="28"/>
      <c r="B48" s="28"/>
      <c r="C48" s="28"/>
      <c r="D48" s="11"/>
      <c r="E48" s="11"/>
      <c r="F48" s="11"/>
      <c r="G48" s="29"/>
      <c r="H48" s="29"/>
      <c r="I48" s="30"/>
    </row>
    <row r="49" spans="1:9" ht="14.25" customHeight="1" hidden="1">
      <c r="A49" s="28"/>
      <c r="B49" s="28"/>
      <c r="C49" s="28"/>
      <c r="D49" s="11"/>
      <c r="E49" s="11"/>
      <c r="F49" s="11"/>
      <c r="G49" s="29"/>
      <c r="H49" s="29"/>
      <c r="I49" s="30"/>
    </row>
    <row r="50" spans="1:9" ht="0.75" customHeight="1" hidden="1">
      <c r="A50" s="28"/>
      <c r="B50" s="28"/>
      <c r="C50" s="28"/>
      <c r="D50" s="11"/>
      <c r="E50" s="11"/>
      <c r="F50" s="11"/>
      <c r="G50" s="29"/>
      <c r="H50" s="29"/>
      <c r="I50" s="30"/>
    </row>
    <row r="51" spans="1:9" ht="14.25" customHeight="1" hidden="1">
      <c r="A51" s="28"/>
      <c r="B51" s="28"/>
      <c r="C51" s="28"/>
      <c r="D51" s="11"/>
      <c r="E51" s="11"/>
      <c r="F51" s="11"/>
      <c r="G51" s="29"/>
      <c r="H51" s="29"/>
      <c r="I51" s="30"/>
    </row>
    <row r="52" spans="1:9" ht="14.25" customHeight="1" hidden="1">
      <c r="A52" s="28"/>
      <c r="B52" s="28"/>
      <c r="C52" s="28"/>
      <c r="D52" s="11"/>
      <c r="E52" s="11"/>
      <c r="F52" s="11"/>
      <c r="G52" s="29"/>
      <c r="H52" s="29"/>
      <c r="I52" s="30"/>
    </row>
    <row r="53" spans="1:9" ht="9.75" customHeight="1">
      <c r="A53" s="17"/>
      <c r="B53" s="17" t="s">
        <v>46</v>
      </c>
      <c r="C53" s="17"/>
      <c r="D53" s="11"/>
      <c r="E53" s="11"/>
      <c r="F53" s="11"/>
      <c r="G53" s="15"/>
      <c r="H53" s="15"/>
      <c r="I53" s="26"/>
    </row>
    <row r="54" spans="1:9" ht="12" customHeight="1">
      <c r="A54" s="17"/>
      <c r="B54" s="18" t="s">
        <v>37</v>
      </c>
      <c r="C54" s="17"/>
      <c r="D54" s="11"/>
      <c r="E54" s="11"/>
      <c r="F54" s="11"/>
      <c r="G54" s="15"/>
      <c r="H54" s="15"/>
      <c r="I54" s="26"/>
    </row>
    <row r="55" spans="1:9" ht="15.75">
      <c r="A55" s="17"/>
      <c r="B55" s="17"/>
      <c r="C55" s="17"/>
      <c r="D55" s="11"/>
      <c r="E55" s="11"/>
      <c r="F55" s="11"/>
      <c r="G55" s="15"/>
      <c r="H55" s="15"/>
      <c r="I55" s="26"/>
    </row>
    <row r="56" spans="1:2" ht="15.75">
      <c r="A56" s="19"/>
      <c r="B56" s="20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47:C47"/>
    <mergeCell ref="G47:I47"/>
    <mergeCell ref="A32:I32"/>
    <mergeCell ref="A42:B42"/>
    <mergeCell ref="A46:D46"/>
    <mergeCell ref="A1:I1"/>
    <mergeCell ref="A2:I2"/>
    <mergeCell ref="A3:I3"/>
    <mergeCell ref="H5:I5"/>
    <mergeCell ref="A6:A8"/>
    <mergeCell ref="B29:I29"/>
    <mergeCell ref="I6:I8"/>
    <mergeCell ref="G6:H7"/>
    <mergeCell ref="A10:I10"/>
    <mergeCell ref="E6:F7"/>
    <mergeCell ref="G46:I46"/>
    <mergeCell ref="B6:B8"/>
    <mergeCell ref="A19:I19"/>
    <mergeCell ref="C6:D7"/>
    <mergeCell ref="A25:I25"/>
    <mergeCell ref="A38:I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zoomScale="130" zoomScaleNormal="130" zoomScalePageLayoutView="0" workbookViewId="0" topLeftCell="A15">
      <selection activeCell="D12" sqref="D12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7109375" style="1" customWidth="1"/>
    <col min="4" max="4" width="8.00390625" style="1" customWidth="1"/>
    <col min="5" max="5" width="8.140625" style="1" customWidth="1"/>
    <col min="6" max="6" width="8.8515625" style="1" customWidth="1"/>
    <col min="7" max="7" width="8.57421875" style="1" customWidth="1"/>
    <col min="8" max="8" width="7.57421875" style="1" customWidth="1"/>
    <col min="9" max="9" width="8.00390625" style="1" customWidth="1"/>
    <col min="10" max="16384" width="9.140625" style="1" customWidth="1"/>
  </cols>
  <sheetData>
    <row r="1" spans="1:9" ht="13.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</row>
    <row r="2" spans="1:9" ht="15.75" customHeight="1">
      <c r="A2" s="157" t="s">
        <v>1</v>
      </c>
      <c r="B2" s="157"/>
      <c r="C2" s="157"/>
      <c r="D2" s="157"/>
      <c r="E2" s="157"/>
      <c r="F2" s="157"/>
      <c r="G2" s="157"/>
      <c r="H2" s="157"/>
      <c r="I2" s="157"/>
    </row>
    <row r="3" spans="1:9" ht="31.5" customHeight="1">
      <c r="A3" s="157" t="s">
        <v>72</v>
      </c>
      <c r="B3" s="157"/>
      <c r="C3" s="157"/>
      <c r="D3" s="157"/>
      <c r="E3" s="157"/>
      <c r="F3" s="157"/>
      <c r="G3" s="157"/>
      <c r="H3" s="157"/>
      <c r="I3" s="157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158" t="s">
        <v>3</v>
      </c>
      <c r="I5" s="158"/>
    </row>
    <row r="6" spans="1:9" ht="12.75" customHeight="1">
      <c r="A6" s="174" t="s">
        <v>4</v>
      </c>
      <c r="B6" s="174" t="s">
        <v>5</v>
      </c>
      <c r="C6" s="161" t="s">
        <v>6</v>
      </c>
      <c r="D6" s="162"/>
      <c r="E6" s="161" t="s">
        <v>41</v>
      </c>
      <c r="F6" s="162"/>
      <c r="G6" s="161" t="s">
        <v>73</v>
      </c>
      <c r="H6" s="162"/>
      <c r="I6" s="174" t="s">
        <v>7</v>
      </c>
    </row>
    <row r="7" spans="1:9" ht="12.75">
      <c r="A7" s="175"/>
      <c r="B7" s="175"/>
      <c r="C7" s="163"/>
      <c r="D7" s="164"/>
      <c r="E7" s="163"/>
      <c r="F7" s="164"/>
      <c r="G7" s="163"/>
      <c r="H7" s="164"/>
      <c r="I7" s="175"/>
    </row>
    <row r="8" spans="1:9" ht="23.25" customHeight="1">
      <c r="A8" s="176"/>
      <c r="B8" s="176"/>
      <c r="C8" s="138" t="s">
        <v>29</v>
      </c>
      <c r="D8" s="138" t="s">
        <v>42</v>
      </c>
      <c r="E8" s="138" t="s">
        <v>41</v>
      </c>
      <c r="F8" s="138" t="s">
        <v>8</v>
      </c>
      <c r="G8" s="138" t="s">
        <v>29</v>
      </c>
      <c r="H8" s="138" t="s">
        <v>42</v>
      </c>
      <c r="I8" s="176"/>
    </row>
    <row r="9" spans="1:9" ht="14.25" customHeight="1">
      <c r="A9" s="138"/>
      <c r="B9" s="138">
        <v>1</v>
      </c>
      <c r="C9" s="138">
        <v>2</v>
      </c>
      <c r="D9" s="138">
        <v>3</v>
      </c>
      <c r="E9" s="138">
        <v>4</v>
      </c>
      <c r="F9" s="138">
        <v>5</v>
      </c>
      <c r="G9" s="138">
        <v>6</v>
      </c>
      <c r="H9" s="138">
        <v>7</v>
      </c>
      <c r="I9" s="138">
        <v>8</v>
      </c>
    </row>
    <row r="10" spans="1:9" ht="12.75" customHeight="1">
      <c r="A10" s="154" t="s">
        <v>9</v>
      </c>
      <c r="B10" s="155"/>
      <c r="C10" s="155"/>
      <c r="D10" s="155"/>
      <c r="E10" s="155"/>
      <c r="F10" s="155"/>
      <c r="G10" s="155"/>
      <c r="H10" s="155"/>
      <c r="I10" s="156"/>
    </row>
    <row r="11" spans="1:9" ht="12.75">
      <c r="A11" s="138">
        <v>1</v>
      </c>
      <c r="B11" s="3" t="s">
        <v>10</v>
      </c>
      <c r="C11" s="32">
        <f>G11+сентябрь!C11</f>
        <v>19990.2</v>
      </c>
      <c r="D11" s="32">
        <f>H11+сентябрь!D11</f>
        <v>1363.2</v>
      </c>
      <c r="E11" s="5">
        <f>D11/C11</f>
        <v>0.06819341477323888</v>
      </c>
      <c r="F11" s="4">
        <f aca="true" t="shared" si="0" ref="F11:F18">D11-C11</f>
        <v>-18627</v>
      </c>
      <c r="G11" s="4">
        <v>101</v>
      </c>
      <c r="H11" s="4">
        <v>0</v>
      </c>
      <c r="I11" s="5">
        <f>H11/G11</f>
        <v>0</v>
      </c>
    </row>
    <row r="12" spans="1:9" ht="12.75">
      <c r="A12" s="138">
        <v>2</v>
      </c>
      <c r="B12" s="3" t="s">
        <v>11</v>
      </c>
      <c r="C12" s="32">
        <f>G12+сентябрь!C12</f>
        <v>5727.200000000001</v>
      </c>
      <c r="D12" s="32">
        <f>H12+сентябрь!D12</f>
        <v>20816.4</v>
      </c>
      <c r="E12" s="5">
        <f>D12/C12</f>
        <v>3.634655678167342</v>
      </c>
      <c r="F12" s="4">
        <f t="shared" si="0"/>
        <v>15089.2</v>
      </c>
      <c r="G12" s="4">
        <v>1381</v>
      </c>
      <c r="H12" s="4">
        <v>3108.5</v>
      </c>
      <c r="I12" s="5">
        <f>H12/G12</f>
        <v>2.2509051412020273</v>
      </c>
    </row>
    <row r="13" spans="1:9" ht="12.75">
      <c r="A13" s="138">
        <v>3</v>
      </c>
      <c r="B13" s="3" t="s">
        <v>26</v>
      </c>
      <c r="C13" s="32">
        <f>G13+сентябрь!C13</f>
        <v>175666</v>
      </c>
      <c r="D13" s="32">
        <f>H13+сентябрь!D13</f>
        <v>23974.5</v>
      </c>
      <c r="E13" s="5">
        <f>D13/C13</f>
        <v>0.13647774754363395</v>
      </c>
      <c r="F13" s="4">
        <f t="shared" si="0"/>
        <v>-151691.5</v>
      </c>
      <c r="G13" s="4">
        <v>0</v>
      </c>
      <c r="H13" s="4">
        <v>0</v>
      </c>
      <c r="I13" s="5">
        <v>0</v>
      </c>
    </row>
    <row r="14" spans="1:9" ht="24.75" customHeight="1">
      <c r="A14" s="138">
        <v>4</v>
      </c>
      <c r="B14" s="3" t="s">
        <v>12</v>
      </c>
      <c r="C14" s="32">
        <f>G14+сентябрь!C14</f>
        <v>0</v>
      </c>
      <c r="D14" s="32">
        <f>H14+сентябрь!D14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</row>
    <row r="15" spans="1:9" ht="24.75" customHeight="1">
      <c r="A15" s="135">
        <v>5</v>
      </c>
      <c r="B15" s="3" t="s">
        <v>16</v>
      </c>
      <c r="C15" s="32">
        <f>G15+сентябрь!C15</f>
        <v>61631</v>
      </c>
      <c r="D15" s="32">
        <f>H15+сентябрь!D15</f>
        <v>61685</v>
      </c>
      <c r="E15" s="5">
        <f>D15/C15</f>
        <v>1.000876182440655</v>
      </c>
      <c r="F15" s="4">
        <f t="shared" si="0"/>
        <v>54</v>
      </c>
      <c r="G15" s="4">
        <v>5577</v>
      </c>
      <c r="H15" s="4">
        <v>8944</v>
      </c>
      <c r="I15" s="5">
        <f>H15/G15</f>
        <v>1.6037296037296038</v>
      </c>
    </row>
    <row r="16" spans="1:9" ht="24.75" customHeight="1">
      <c r="A16" s="135">
        <v>6</v>
      </c>
      <c r="B16" s="3" t="s">
        <v>35</v>
      </c>
      <c r="C16" s="32">
        <f>G16+сентябрь!C16</f>
        <v>0</v>
      </c>
      <c r="D16" s="32">
        <f>H16+сентябрь!D16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5">
        <v>0</v>
      </c>
    </row>
    <row r="17" spans="1:9" ht="14.25" customHeight="1">
      <c r="A17" s="139">
        <v>7</v>
      </c>
      <c r="B17" s="3" t="s">
        <v>43</v>
      </c>
      <c r="C17" s="32">
        <f>G17+сентябрь!C17</f>
        <v>687.2</v>
      </c>
      <c r="D17" s="32">
        <f>H17+сентябрь!D17</f>
        <v>3713.4000000000005</v>
      </c>
      <c r="E17" s="5">
        <f>D17/C17</f>
        <v>5.403667054714785</v>
      </c>
      <c r="F17" s="4">
        <f t="shared" si="0"/>
        <v>3026.2000000000007</v>
      </c>
      <c r="G17" s="4">
        <v>98.7</v>
      </c>
      <c r="H17" s="4">
        <v>1171.8</v>
      </c>
      <c r="I17" s="5">
        <f>H17/G17</f>
        <v>11.872340425531915</v>
      </c>
    </row>
    <row r="18" spans="1:9" ht="12.75">
      <c r="A18" s="6"/>
      <c r="B18" s="7" t="s">
        <v>13</v>
      </c>
      <c r="C18" s="23">
        <f>SUM(C11:C17)</f>
        <v>263701.60000000003</v>
      </c>
      <c r="D18" s="8">
        <f>SUM(D11:D17)</f>
        <v>111552.5</v>
      </c>
      <c r="E18" s="9">
        <f>D18/C18</f>
        <v>0.42302549548428975</v>
      </c>
      <c r="F18" s="8">
        <f t="shared" si="0"/>
        <v>-152149.10000000003</v>
      </c>
      <c r="G18" s="8">
        <f>SUM(G11:G17)</f>
        <v>7157.7</v>
      </c>
      <c r="H18" s="8">
        <f>SUM(H11:H17)</f>
        <v>13224.3</v>
      </c>
      <c r="I18" s="9">
        <f>H18/G18</f>
        <v>1.8475627645752126</v>
      </c>
    </row>
    <row r="19" spans="1:9" ht="12.75" customHeight="1">
      <c r="A19" s="154" t="s">
        <v>14</v>
      </c>
      <c r="B19" s="155"/>
      <c r="C19" s="155"/>
      <c r="D19" s="155"/>
      <c r="E19" s="155"/>
      <c r="F19" s="155"/>
      <c r="G19" s="155"/>
      <c r="H19" s="155"/>
      <c r="I19" s="156"/>
    </row>
    <row r="20" spans="1:9" ht="24">
      <c r="A20" s="138">
        <v>8</v>
      </c>
      <c r="B20" s="3" t="s">
        <v>15</v>
      </c>
      <c r="C20" s="32">
        <f>G20+сентябрь!C20</f>
        <v>1082.5</v>
      </c>
      <c r="D20" s="32">
        <f>H20+сентябрь!D20</f>
        <v>1093.4</v>
      </c>
      <c r="E20" s="5">
        <f>D20/C20</f>
        <v>1.0100692840646652</v>
      </c>
      <c r="F20" s="4">
        <f>D20-C20</f>
        <v>10.900000000000091</v>
      </c>
      <c r="G20" s="4">
        <v>151</v>
      </c>
      <c r="H20" s="4">
        <v>50</v>
      </c>
      <c r="I20" s="5">
        <f>H20/G20</f>
        <v>0.33112582781456956</v>
      </c>
    </row>
    <row r="21" spans="1:9" ht="13.5" customHeight="1">
      <c r="A21" s="138">
        <v>9</v>
      </c>
      <c r="B21" s="3" t="s">
        <v>17</v>
      </c>
      <c r="C21" s="32">
        <f>G21+сентябрь!C21</f>
        <v>39274.9</v>
      </c>
      <c r="D21" s="32">
        <f>H21+сентябрь!D21</f>
        <v>73778</v>
      </c>
      <c r="E21" s="5">
        <f>D21/C21</f>
        <v>1.8785025550669765</v>
      </c>
      <c r="F21" s="4">
        <f>D21-C21</f>
        <v>34503.1</v>
      </c>
      <c r="G21" s="4">
        <v>3336.6</v>
      </c>
      <c r="H21" s="4">
        <v>25679.2</v>
      </c>
      <c r="I21" s="5">
        <f>H21/G21</f>
        <v>7.696217706647486</v>
      </c>
    </row>
    <row r="22" spans="1:9" ht="13.5" customHeight="1">
      <c r="A22" s="6">
        <v>10</v>
      </c>
      <c r="B22" s="34" t="s">
        <v>45</v>
      </c>
      <c r="C22" s="32">
        <f>G22+сентябрь!C22</f>
        <v>15785.5</v>
      </c>
      <c r="D22" s="32">
        <f>H22+сентябрь!D22</f>
        <v>613</v>
      </c>
      <c r="E22" s="5">
        <f>D22/C22</f>
        <v>0.03883310633176016</v>
      </c>
      <c r="F22" s="4">
        <f>D22-C22</f>
        <v>-15172.5</v>
      </c>
      <c r="G22" s="4">
        <v>9184</v>
      </c>
      <c r="H22" s="4">
        <v>177</v>
      </c>
      <c r="I22" s="5">
        <f>H22/G22</f>
        <v>0.019272648083623695</v>
      </c>
    </row>
    <row r="23" spans="1:9" ht="13.5" customHeight="1">
      <c r="A23" s="138">
        <v>11</v>
      </c>
      <c r="B23" s="34" t="s">
        <v>49</v>
      </c>
      <c r="C23" s="32">
        <f>G23+сентябрь!C23</f>
        <v>0</v>
      </c>
      <c r="D23" s="32">
        <f>H23+сентябрь!D23</f>
        <v>46800</v>
      </c>
      <c r="E23" s="5">
        <v>0</v>
      </c>
      <c r="F23" s="4">
        <f>D23-C23</f>
        <v>46800</v>
      </c>
      <c r="G23" s="4">
        <v>0</v>
      </c>
      <c r="H23" s="4">
        <v>3600</v>
      </c>
      <c r="I23" s="5">
        <v>0</v>
      </c>
    </row>
    <row r="24" spans="1:9" ht="12.75">
      <c r="A24" s="6"/>
      <c r="B24" s="7" t="s">
        <v>13</v>
      </c>
      <c r="C24" s="8">
        <f>SUM(C20:C23)</f>
        <v>56142.9</v>
      </c>
      <c r="D24" s="8">
        <f>SUM(D20:D23)</f>
        <v>122284.4</v>
      </c>
      <c r="E24" s="9">
        <f>D24/C24</f>
        <v>2.1780919760112143</v>
      </c>
      <c r="F24" s="8">
        <f>D24-C24</f>
        <v>66141.5</v>
      </c>
      <c r="G24" s="8">
        <f>SUM(G20:G23)</f>
        <v>12671.6</v>
      </c>
      <c r="H24" s="8">
        <f>SUM(H20:H23)</f>
        <v>29506.2</v>
      </c>
      <c r="I24" s="9">
        <f>H24/G24</f>
        <v>2.328529940970359</v>
      </c>
    </row>
    <row r="25" spans="1:9" ht="12.75" customHeight="1">
      <c r="A25" s="154" t="s">
        <v>38</v>
      </c>
      <c r="B25" s="155"/>
      <c r="C25" s="155"/>
      <c r="D25" s="155"/>
      <c r="E25" s="155"/>
      <c r="F25" s="155"/>
      <c r="G25" s="155"/>
      <c r="H25" s="155"/>
      <c r="I25" s="156"/>
    </row>
    <row r="26" spans="1:9" ht="12.75" customHeight="1">
      <c r="A26" s="138">
        <v>12</v>
      </c>
      <c r="B26" s="3" t="s">
        <v>18</v>
      </c>
      <c r="C26" s="32">
        <f>G26+сентябрь!C26</f>
        <v>4568.599999999999</v>
      </c>
      <c r="D26" s="32">
        <f>H26+сентябрь!D26</f>
        <v>8009.6</v>
      </c>
      <c r="E26" s="5">
        <f>D26/C26</f>
        <v>1.7531847830845337</v>
      </c>
      <c r="F26" s="4">
        <f>D26-C26</f>
        <v>3441.000000000001</v>
      </c>
      <c r="G26" s="4">
        <v>500.9</v>
      </c>
      <c r="H26" s="4">
        <v>0</v>
      </c>
      <c r="I26" s="5">
        <f>H26/G26</f>
        <v>0</v>
      </c>
    </row>
    <row r="27" spans="1:9" ht="25.5" customHeight="1">
      <c r="A27" s="138">
        <v>13</v>
      </c>
      <c r="B27" s="3" t="s">
        <v>19</v>
      </c>
      <c r="C27" s="32">
        <f>G27+сентябрь!C27</f>
        <v>4803.400000000001</v>
      </c>
      <c r="D27" s="32">
        <f>H27+сентябрь!D27</f>
        <v>6411.799999999999</v>
      </c>
      <c r="E27" s="5">
        <f>D27/C27</f>
        <v>1.334846150643294</v>
      </c>
      <c r="F27" s="4">
        <f>D27-C27</f>
        <v>1608.3999999999987</v>
      </c>
      <c r="G27" s="4">
        <v>717.5</v>
      </c>
      <c r="H27" s="4">
        <v>747.9</v>
      </c>
      <c r="I27" s="5">
        <f>H27/G27</f>
        <v>1.0423693379790941</v>
      </c>
    </row>
    <row r="28" spans="1:9" ht="13.5" customHeight="1">
      <c r="A28" s="6"/>
      <c r="B28" s="7" t="s">
        <v>13</v>
      </c>
      <c r="C28" s="8">
        <f>SUM(C26:C27)</f>
        <v>9372</v>
      </c>
      <c r="D28" s="8">
        <f>SUM(D26:D27)</f>
        <v>14421.4</v>
      </c>
      <c r="E28" s="9">
        <f>D28/C28</f>
        <v>1.5387750746905675</v>
      </c>
      <c r="F28" s="6">
        <f>D28-C28</f>
        <v>5049.4</v>
      </c>
      <c r="G28" s="8">
        <f>SUM(G26:G27)</f>
        <v>1218.4</v>
      </c>
      <c r="H28" s="8">
        <f>SUM(H26:H27)</f>
        <v>747.9</v>
      </c>
      <c r="I28" s="9">
        <f>H28/G28</f>
        <v>0.6138378200919238</v>
      </c>
    </row>
    <row r="29" spans="1:9" ht="13.5" customHeight="1">
      <c r="A29" s="6"/>
      <c r="B29" s="159" t="s">
        <v>27</v>
      </c>
      <c r="C29" s="160"/>
      <c r="D29" s="160"/>
      <c r="E29" s="160"/>
      <c r="F29" s="160"/>
      <c r="G29" s="160"/>
      <c r="H29" s="160"/>
      <c r="I29" s="171"/>
    </row>
    <row r="30" spans="1:9" ht="13.5" customHeight="1">
      <c r="A30" s="138">
        <v>14</v>
      </c>
      <c r="B30" s="3" t="s">
        <v>28</v>
      </c>
      <c r="C30" s="32">
        <f>G30+сентябрь!C30</f>
        <v>5078.4</v>
      </c>
      <c r="D30" s="32">
        <f>H30+сентябрь!D30</f>
        <v>9790.4</v>
      </c>
      <c r="E30" s="5">
        <f>D30/C30</f>
        <v>1.9278512917454318</v>
      </c>
      <c r="F30" s="35">
        <f>D30-C30</f>
        <v>4712</v>
      </c>
      <c r="G30" s="35">
        <v>605</v>
      </c>
      <c r="H30" s="35">
        <v>1150</v>
      </c>
      <c r="I30" s="5">
        <f>H30/G30</f>
        <v>1.9008264462809918</v>
      </c>
    </row>
    <row r="31" spans="1:9" s="46" customFormat="1" ht="13.5" customHeight="1">
      <c r="A31" s="6"/>
      <c r="B31" s="7" t="s">
        <v>13</v>
      </c>
      <c r="C31" s="8">
        <f>SUM(C30)</f>
        <v>5078.4</v>
      </c>
      <c r="D31" s="8">
        <f>SUM(D30)</f>
        <v>9790.4</v>
      </c>
      <c r="E31" s="9">
        <f>D31/C31</f>
        <v>1.9278512917454318</v>
      </c>
      <c r="F31" s="6">
        <f>D31-C31</f>
        <v>4712</v>
      </c>
      <c r="G31" s="8">
        <f>SUM(G30)</f>
        <v>605</v>
      </c>
      <c r="H31" s="8">
        <f>SUM(H30)</f>
        <v>1150</v>
      </c>
      <c r="I31" s="36">
        <f>H31/G31</f>
        <v>1.9008264462809918</v>
      </c>
    </row>
    <row r="32" spans="1:9" s="21" customFormat="1" ht="12.75" customHeight="1">
      <c r="A32" s="154" t="s">
        <v>23</v>
      </c>
      <c r="B32" s="155"/>
      <c r="C32" s="155"/>
      <c r="D32" s="155"/>
      <c r="E32" s="155"/>
      <c r="F32" s="155"/>
      <c r="G32" s="155"/>
      <c r="H32" s="155"/>
      <c r="I32" s="156"/>
    </row>
    <row r="33" spans="1:9" ht="24" hidden="1">
      <c r="A33" s="138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138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138">
        <v>15</v>
      </c>
      <c r="B35" s="3" t="s">
        <v>24</v>
      </c>
      <c r="C35" s="32">
        <f>G35+сентябрь!C35</f>
        <v>1849.6999999999998</v>
      </c>
      <c r="D35" s="32">
        <f>H35+сентябрь!D35</f>
        <v>3633.9</v>
      </c>
      <c r="E35" s="5">
        <f>D35/C35</f>
        <v>1.9645888522463104</v>
      </c>
      <c r="F35" s="35">
        <f>D35-C35</f>
        <v>1784.2000000000003</v>
      </c>
      <c r="G35" s="4">
        <v>0</v>
      </c>
      <c r="H35" s="4">
        <v>280.1</v>
      </c>
      <c r="I35" s="5">
        <v>0</v>
      </c>
    </row>
    <row r="36" spans="1:9" ht="12.75" customHeight="1" hidden="1">
      <c r="A36" s="138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23">
        <f>SUM(C35:C36)</f>
        <v>1849.6999999999998</v>
      </c>
      <c r="D37" s="8">
        <f>SUM(D35:D36)</f>
        <v>3633.9</v>
      </c>
      <c r="E37" s="9">
        <f>D37/C37</f>
        <v>1.9645888522463104</v>
      </c>
      <c r="F37" s="8">
        <f>D37-C37</f>
        <v>1784.2000000000003</v>
      </c>
      <c r="G37" s="8">
        <f>SUM(G35:G36)</f>
        <v>0</v>
      </c>
      <c r="H37" s="8">
        <f>SUM(H35:H36)</f>
        <v>280.1</v>
      </c>
      <c r="I37" s="9">
        <v>0</v>
      </c>
    </row>
    <row r="38" spans="1:9" ht="12.75" customHeight="1">
      <c r="A38" s="154" t="s">
        <v>31</v>
      </c>
      <c r="B38" s="155"/>
      <c r="C38" s="155"/>
      <c r="D38" s="155"/>
      <c r="E38" s="155"/>
      <c r="F38" s="155"/>
      <c r="G38" s="155"/>
      <c r="H38" s="155"/>
      <c r="I38" s="156"/>
    </row>
    <row r="39" spans="1:9" ht="12.75">
      <c r="A39" s="138">
        <v>16</v>
      </c>
      <c r="B39" s="3" t="s">
        <v>30</v>
      </c>
      <c r="C39" s="32">
        <f>G39+сентябрь!C39</f>
        <v>4892.5</v>
      </c>
      <c r="D39" s="32">
        <f>H39+сентябрь!D39</f>
        <v>5354</v>
      </c>
      <c r="E39" s="5">
        <f>D39/C39</f>
        <v>1.0943280531425652</v>
      </c>
      <c r="F39" s="37">
        <f>D39-C39</f>
        <v>461.5</v>
      </c>
      <c r="G39" s="4">
        <v>585.9</v>
      </c>
      <c r="H39" s="4">
        <v>565</v>
      </c>
      <c r="I39" s="5">
        <f>H39/G39</f>
        <v>0.9643283836832224</v>
      </c>
    </row>
    <row r="40" spans="1:9" ht="12.75">
      <c r="A40" s="138">
        <v>17</v>
      </c>
      <c r="B40" s="34" t="s">
        <v>32</v>
      </c>
      <c r="C40" s="32">
        <f>G40+сентябрь!C40</f>
        <v>1554.7</v>
      </c>
      <c r="D40" s="32">
        <f>H40+сентябрь!D40</f>
        <v>1133</v>
      </c>
      <c r="E40" s="5">
        <f>D40/C40</f>
        <v>0.7287579597349971</v>
      </c>
      <c r="F40" s="4">
        <f>D40-C40</f>
        <v>-421.70000000000005</v>
      </c>
      <c r="G40" s="4">
        <v>0</v>
      </c>
      <c r="H40" s="4">
        <v>147.7</v>
      </c>
      <c r="I40" s="5">
        <v>0</v>
      </c>
    </row>
    <row r="41" spans="1:9" ht="12.75">
      <c r="A41" s="6"/>
      <c r="B41" s="136" t="s">
        <v>13</v>
      </c>
      <c r="C41" s="23">
        <f>SUM(C39:C40)</f>
        <v>6447.2</v>
      </c>
      <c r="D41" s="23">
        <f>SUM(D39:D40)</f>
        <v>6487</v>
      </c>
      <c r="E41" s="9">
        <f>D41/C41</f>
        <v>1.0061732224841793</v>
      </c>
      <c r="F41" s="8">
        <f>SUM(F39:F40)</f>
        <v>39.799999999999955</v>
      </c>
      <c r="G41" s="8">
        <f>SUM(G39:G40)</f>
        <v>585.9</v>
      </c>
      <c r="H41" s="8">
        <f>SUM(H39:H40)</f>
        <v>712.7</v>
      </c>
      <c r="I41" s="9">
        <f>H41/G41</f>
        <v>1.2164191841611198</v>
      </c>
    </row>
    <row r="42" spans="1:9" ht="14.25" customHeight="1">
      <c r="A42" s="168" t="s">
        <v>25</v>
      </c>
      <c r="B42" s="169"/>
      <c r="C42" s="8">
        <f>C18+C24+C28+C31+C37+C41</f>
        <v>342591.8000000001</v>
      </c>
      <c r="D42" s="8">
        <f>D18+D24+D28+D31+D37+D41</f>
        <v>268169.6</v>
      </c>
      <c r="E42" s="9">
        <f>D42/C42</f>
        <v>0.7827671298612515</v>
      </c>
      <c r="F42" s="8">
        <f>D42-C42</f>
        <v>-74422.20000000013</v>
      </c>
      <c r="G42" s="23">
        <f>G18+G24+G28+G31+G37+G41</f>
        <v>22238.600000000002</v>
      </c>
      <c r="H42" s="8">
        <f>H18+H24+H28+H31+H37+H41</f>
        <v>45621.2</v>
      </c>
      <c r="I42" s="9">
        <f>H42/G42</f>
        <v>2.051442087181747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40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170" t="s">
        <v>33</v>
      </c>
      <c r="B46" s="170"/>
      <c r="C46" s="170"/>
      <c r="D46" s="170"/>
      <c r="E46" s="11"/>
      <c r="F46" s="11"/>
      <c r="G46" s="172"/>
      <c r="H46" s="172"/>
      <c r="I46" s="172"/>
    </row>
    <row r="47" spans="1:9" ht="27" customHeight="1">
      <c r="A47" s="165" t="s">
        <v>34</v>
      </c>
      <c r="B47" s="165"/>
      <c r="C47" s="165"/>
      <c r="D47" s="11"/>
      <c r="E47" s="11"/>
      <c r="F47" s="47"/>
      <c r="G47" s="166" t="s">
        <v>36</v>
      </c>
      <c r="H47" s="166"/>
      <c r="I47" s="166"/>
    </row>
    <row r="48" spans="1:9" ht="14.25" customHeight="1" hidden="1">
      <c r="A48" s="132"/>
      <c r="B48" s="132"/>
      <c r="C48" s="132"/>
      <c r="D48" s="11"/>
      <c r="E48" s="11"/>
      <c r="F48" s="11"/>
      <c r="G48" s="133"/>
      <c r="H48" s="133"/>
      <c r="I48" s="134"/>
    </row>
    <row r="49" spans="1:9" ht="14.25" customHeight="1" hidden="1">
      <c r="A49" s="132"/>
      <c r="B49" s="132"/>
      <c r="C49" s="132"/>
      <c r="D49" s="11"/>
      <c r="E49" s="11"/>
      <c r="F49" s="11"/>
      <c r="G49" s="133"/>
      <c r="H49" s="133"/>
      <c r="I49" s="134"/>
    </row>
    <row r="50" spans="1:9" ht="0.75" customHeight="1" hidden="1">
      <c r="A50" s="132"/>
      <c r="B50" s="132"/>
      <c r="C50" s="132"/>
      <c r="D50" s="11"/>
      <c r="E50" s="11"/>
      <c r="F50" s="11"/>
      <c r="G50" s="133"/>
      <c r="H50" s="133"/>
      <c r="I50" s="134"/>
    </row>
    <row r="51" spans="1:9" ht="14.25" customHeight="1" hidden="1">
      <c r="A51" s="132"/>
      <c r="B51" s="132"/>
      <c r="C51" s="132"/>
      <c r="D51" s="11"/>
      <c r="E51" s="11"/>
      <c r="F51" s="11"/>
      <c r="G51" s="133"/>
      <c r="H51" s="133"/>
      <c r="I51" s="134"/>
    </row>
    <row r="52" spans="1:9" ht="14.25" customHeight="1" hidden="1">
      <c r="A52" s="132"/>
      <c r="B52" s="132"/>
      <c r="C52" s="132"/>
      <c r="D52" s="11"/>
      <c r="E52" s="11"/>
      <c r="F52" s="11"/>
      <c r="G52" s="133"/>
      <c r="H52" s="133"/>
      <c r="I52" s="134"/>
    </row>
    <row r="53" spans="3:9" ht="9.75" customHeight="1">
      <c r="C53" s="17"/>
      <c r="D53" s="11"/>
      <c r="E53" s="11"/>
      <c r="F53" s="11"/>
      <c r="G53" s="140"/>
      <c r="H53" s="181"/>
      <c r="I53" s="137"/>
    </row>
    <row r="54" spans="1:9" ht="12" customHeight="1">
      <c r="A54" s="17"/>
      <c r="B54" s="17" t="s">
        <v>74</v>
      </c>
      <c r="C54" s="17"/>
      <c r="D54" s="11"/>
      <c r="E54" s="11"/>
      <c r="F54" s="11"/>
      <c r="G54" s="140"/>
      <c r="H54" s="181"/>
      <c r="I54" s="137"/>
    </row>
    <row r="55" spans="1:9" ht="15.75" customHeight="1">
      <c r="A55" s="17"/>
      <c r="B55" s="18" t="s">
        <v>37</v>
      </c>
      <c r="C55" s="17"/>
      <c r="D55" s="11"/>
      <c r="E55" s="11"/>
      <c r="F55" s="11"/>
      <c r="G55" s="140"/>
      <c r="H55" s="181"/>
      <c r="I55" s="137"/>
    </row>
    <row r="56" ht="12.75" customHeight="1">
      <c r="H56" s="181"/>
    </row>
    <row r="57" ht="12.75" customHeight="1">
      <c r="H57" s="181"/>
    </row>
    <row r="58" ht="12.75" customHeight="1">
      <c r="H58" s="181"/>
    </row>
    <row r="59" ht="12.75" customHeight="1">
      <c r="H59" s="181"/>
    </row>
    <row r="60" ht="12.75" customHeight="1">
      <c r="H60" s="181"/>
    </row>
  </sheetData>
  <sheetProtection/>
  <mergeCells count="22">
    <mergeCell ref="A42:B42"/>
    <mergeCell ref="A46:D46"/>
    <mergeCell ref="G46:I46"/>
    <mergeCell ref="A47:C47"/>
    <mergeCell ref="G47:I47"/>
    <mergeCell ref="H53:H60"/>
    <mergeCell ref="A10:I10"/>
    <mergeCell ref="A19:I19"/>
    <mergeCell ref="A25:I25"/>
    <mergeCell ref="B29:I29"/>
    <mergeCell ref="A32:I32"/>
    <mergeCell ref="A38:I38"/>
    <mergeCell ref="A1:I1"/>
    <mergeCell ref="A2:I2"/>
    <mergeCell ref="A3:I3"/>
    <mergeCell ref="H5:I5"/>
    <mergeCell ref="A6:A8"/>
    <mergeCell ref="B6:B8"/>
    <mergeCell ref="C6:D7"/>
    <mergeCell ref="E6:F7"/>
    <mergeCell ref="G6:H7"/>
    <mergeCell ref="I6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110" zoomScaleNormal="110" zoomScalePageLayoutView="0" workbookViewId="0" topLeftCell="A13">
      <selection activeCell="H42" sqref="H42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7109375" style="1" customWidth="1"/>
    <col min="4" max="4" width="8.00390625" style="1" customWidth="1"/>
    <col min="5" max="5" width="8.140625" style="1" customWidth="1"/>
    <col min="6" max="6" width="8.8515625" style="1" customWidth="1"/>
    <col min="7" max="7" width="8.57421875" style="1" customWidth="1"/>
    <col min="8" max="8" width="8.28125" style="1" customWidth="1"/>
    <col min="9" max="9" width="8.00390625" style="1" customWidth="1"/>
    <col min="10" max="16384" width="9.140625" style="1" customWidth="1"/>
  </cols>
  <sheetData>
    <row r="1" spans="1:9" ht="13.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</row>
    <row r="2" spans="1:9" ht="15.75" customHeight="1">
      <c r="A2" s="157" t="s">
        <v>1</v>
      </c>
      <c r="B2" s="157"/>
      <c r="C2" s="157"/>
      <c r="D2" s="157"/>
      <c r="E2" s="157"/>
      <c r="F2" s="157"/>
      <c r="G2" s="157"/>
      <c r="H2" s="157"/>
      <c r="I2" s="157"/>
    </row>
    <row r="3" spans="1:9" ht="31.5" customHeight="1">
      <c r="A3" s="157" t="s">
        <v>75</v>
      </c>
      <c r="B3" s="157"/>
      <c r="C3" s="157"/>
      <c r="D3" s="157"/>
      <c r="E3" s="157"/>
      <c r="F3" s="157"/>
      <c r="G3" s="157"/>
      <c r="H3" s="157"/>
      <c r="I3" s="157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158" t="s">
        <v>3</v>
      </c>
      <c r="I5" s="158"/>
    </row>
    <row r="6" spans="1:9" ht="12.75" customHeight="1">
      <c r="A6" s="174" t="s">
        <v>4</v>
      </c>
      <c r="B6" s="174" t="s">
        <v>5</v>
      </c>
      <c r="C6" s="161" t="s">
        <v>6</v>
      </c>
      <c r="D6" s="162"/>
      <c r="E6" s="161" t="s">
        <v>41</v>
      </c>
      <c r="F6" s="162"/>
      <c r="G6" s="161" t="s">
        <v>77</v>
      </c>
      <c r="H6" s="162"/>
      <c r="I6" s="174" t="s">
        <v>7</v>
      </c>
    </row>
    <row r="7" spans="1:9" ht="12.75">
      <c r="A7" s="175"/>
      <c r="B7" s="175"/>
      <c r="C7" s="163"/>
      <c r="D7" s="164"/>
      <c r="E7" s="163"/>
      <c r="F7" s="164"/>
      <c r="G7" s="163"/>
      <c r="H7" s="164"/>
      <c r="I7" s="175"/>
    </row>
    <row r="8" spans="1:9" ht="23.25" customHeight="1">
      <c r="A8" s="176"/>
      <c r="B8" s="176"/>
      <c r="C8" s="141" t="s">
        <v>29</v>
      </c>
      <c r="D8" s="141" t="s">
        <v>42</v>
      </c>
      <c r="E8" s="141" t="s">
        <v>41</v>
      </c>
      <c r="F8" s="141" t="s">
        <v>8</v>
      </c>
      <c r="G8" s="141" t="s">
        <v>29</v>
      </c>
      <c r="H8" s="141" t="s">
        <v>42</v>
      </c>
      <c r="I8" s="176"/>
    </row>
    <row r="9" spans="1:9" ht="14.25" customHeight="1">
      <c r="A9" s="141"/>
      <c r="B9" s="141">
        <v>1</v>
      </c>
      <c r="C9" s="141">
        <v>2</v>
      </c>
      <c r="D9" s="141">
        <v>3</v>
      </c>
      <c r="E9" s="141">
        <v>4</v>
      </c>
      <c r="F9" s="141">
        <v>5</v>
      </c>
      <c r="G9" s="141">
        <v>6</v>
      </c>
      <c r="H9" s="141">
        <v>7</v>
      </c>
      <c r="I9" s="141">
        <v>8</v>
      </c>
    </row>
    <row r="10" spans="1:9" ht="12.75" customHeight="1">
      <c r="A10" s="154" t="s">
        <v>9</v>
      </c>
      <c r="B10" s="155"/>
      <c r="C10" s="155"/>
      <c r="D10" s="155"/>
      <c r="E10" s="155"/>
      <c r="F10" s="155"/>
      <c r="G10" s="155"/>
      <c r="H10" s="155"/>
      <c r="I10" s="156"/>
    </row>
    <row r="11" spans="1:9" ht="12.75">
      <c r="A11" s="149">
        <v>1</v>
      </c>
      <c r="B11" s="3" t="s">
        <v>10</v>
      </c>
      <c r="C11" s="32">
        <f>G11+октябрь!C11</f>
        <v>32898.8</v>
      </c>
      <c r="D11" s="112">
        <f>H11+октябрь!D11</f>
        <v>9544.1</v>
      </c>
      <c r="E11" s="5">
        <f>D11/C11</f>
        <v>0.29010480625433144</v>
      </c>
      <c r="F11" s="4">
        <f aca="true" t="shared" si="0" ref="F11:F18">D11-C11</f>
        <v>-23354.700000000004</v>
      </c>
      <c r="G11" s="4">
        <v>12908.6</v>
      </c>
      <c r="H11" s="4">
        <v>8180.9</v>
      </c>
      <c r="I11" s="5">
        <f>H11/G11</f>
        <v>0.6337557907131679</v>
      </c>
    </row>
    <row r="12" spans="1:9" ht="12.75">
      <c r="A12" s="149">
        <v>2</v>
      </c>
      <c r="B12" s="3" t="s">
        <v>11</v>
      </c>
      <c r="C12" s="32">
        <f>G12+октябрь!C12</f>
        <v>7167.200000000001</v>
      </c>
      <c r="D12" s="112">
        <f>H12+октябрь!D12</f>
        <v>26724.4</v>
      </c>
      <c r="E12" s="5">
        <f>D12/C12</f>
        <v>3.7287085612233506</v>
      </c>
      <c r="F12" s="4">
        <f t="shared" si="0"/>
        <v>19557.2</v>
      </c>
      <c r="G12" s="4">
        <v>1440</v>
      </c>
      <c r="H12" s="4">
        <v>5908</v>
      </c>
      <c r="I12" s="5">
        <f>H12/G12</f>
        <v>4.102777777777778</v>
      </c>
    </row>
    <row r="13" spans="1:9" ht="24">
      <c r="A13" s="149">
        <v>3</v>
      </c>
      <c r="B13" s="3" t="s">
        <v>78</v>
      </c>
      <c r="C13" s="32">
        <f>G13+октябрь!C13</f>
        <v>175666</v>
      </c>
      <c r="D13" s="112">
        <f>H13+октябрь!D13</f>
        <v>38513.1</v>
      </c>
      <c r="E13" s="5">
        <f>D13/C13</f>
        <v>0.2192404904762447</v>
      </c>
      <c r="F13" s="4">
        <f t="shared" si="0"/>
        <v>-137152.9</v>
      </c>
      <c r="G13" s="4">
        <v>0</v>
      </c>
      <c r="H13" s="4">
        <v>14538.6</v>
      </c>
      <c r="I13" s="5">
        <v>0</v>
      </c>
    </row>
    <row r="14" spans="1:9" ht="24.75" customHeight="1">
      <c r="A14" s="149">
        <v>4</v>
      </c>
      <c r="B14" s="3" t="s">
        <v>12</v>
      </c>
      <c r="C14" s="32">
        <f>G14+октябрь!C14</f>
        <v>0</v>
      </c>
      <c r="D14" s="112">
        <f>H14+октябрь!D14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</row>
    <row r="15" spans="1:9" ht="24.75" customHeight="1">
      <c r="A15" s="147">
        <v>5</v>
      </c>
      <c r="B15" s="3" t="s">
        <v>16</v>
      </c>
      <c r="C15" s="32">
        <f>G15+октябрь!C15</f>
        <v>67093</v>
      </c>
      <c r="D15" s="112">
        <f>H15+октябрь!D15</f>
        <v>68339</v>
      </c>
      <c r="E15" s="5">
        <f>D15/C15</f>
        <v>1.0185712369397701</v>
      </c>
      <c r="F15" s="4">
        <f t="shared" si="0"/>
        <v>1246</v>
      </c>
      <c r="G15" s="4">
        <v>5462</v>
      </c>
      <c r="H15" s="4">
        <v>6654</v>
      </c>
      <c r="I15" s="5">
        <f>H15/G15</f>
        <v>1.2182350787257414</v>
      </c>
    </row>
    <row r="16" spans="1:9" ht="24.75" customHeight="1">
      <c r="A16" s="147">
        <v>6</v>
      </c>
      <c r="B16" s="3" t="s">
        <v>35</v>
      </c>
      <c r="C16" s="32">
        <f>G16+октябрь!C16</f>
        <v>3000</v>
      </c>
      <c r="D16" s="112">
        <f>H16+октябрь!D16</f>
        <v>285</v>
      </c>
      <c r="E16" s="5">
        <f>D16/C16</f>
        <v>0.095</v>
      </c>
      <c r="F16" s="4">
        <f>D16-C16</f>
        <v>-2715</v>
      </c>
      <c r="G16" s="4">
        <v>3000</v>
      </c>
      <c r="H16" s="4">
        <v>285</v>
      </c>
      <c r="I16" s="5">
        <f>H16/G16</f>
        <v>0.095</v>
      </c>
    </row>
    <row r="17" spans="1:9" ht="14.25" customHeight="1">
      <c r="A17" s="150">
        <v>7</v>
      </c>
      <c r="B17" s="3" t="s">
        <v>43</v>
      </c>
      <c r="C17" s="32">
        <f>G17+октябрь!C17</f>
        <v>687.2</v>
      </c>
      <c r="D17" s="112">
        <f>H17+октябрь!D17</f>
        <v>7133.400000000001</v>
      </c>
      <c r="E17" s="5">
        <f>D17/C17</f>
        <v>10.380384167636787</v>
      </c>
      <c r="F17" s="4">
        <f t="shared" si="0"/>
        <v>6446.200000000001</v>
      </c>
      <c r="G17" s="4">
        <v>0</v>
      </c>
      <c r="H17" s="4">
        <v>3420</v>
      </c>
      <c r="I17" s="5">
        <v>0</v>
      </c>
    </row>
    <row r="18" spans="1:9" ht="12.75">
      <c r="A18" s="6"/>
      <c r="B18" s="7" t="s">
        <v>13</v>
      </c>
      <c r="C18" s="23">
        <f>SUM(C11:C17)</f>
        <v>286512.2</v>
      </c>
      <c r="D18" s="8">
        <f>SUM(D11:D17)</f>
        <v>150539</v>
      </c>
      <c r="E18" s="9">
        <f>D18/C18</f>
        <v>0.5254191619065436</v>
      </c>
      <c r="F18" s="8">
        <f t="shared" si="0"/>
        <v>-135973.2</v>
      </c>
      <c r="G18" s="8">
        <f>SUM(G11:G17)</f>
        <v>22810.6</v>
      </c>
      <c r="H18" s="8">
        <f>SUM(H11:H17)</f>
        <v>38986.5</v>
      </c>
      <c r="I18" s="9">
        <f>H18/G18</f>
        <v>1.7091396105319459</v>
      </c>
    </row>
    <row r="19" spans="1:9" ht="12.75" customHeight="1">
      <c r="A19" s="154" t="s">
        <v>14</v>
      </c>
      <c r="B19" s="155"/>
      <c r="C19" s="155"/>
      <c r="D19" s="155"/>
      <c r="E19" s="155"/>
      <c r="F19" s="155"/>
      <c r="G19" s="155"/>
      <c r="H19" s="155"/>
      <c r="I19" s="156"/>
    </row>
    <row r="20" spans="1:9" ht="24">
      <c r="A20" s="149">
        <v>8</v>
      </c>
      <c r="B20" s="3" t="s">
        <v>15</v>
      </c>
      <c r="C20" s="32">
        <f>G20+октябрь!C20</f>
        <v>1218.5</v>
      </c>
      <c r="D20" s="112">
        <f>H20+октябрь!D20</f>
        <v>1276.4</v>
      </c>
      <c r="E20" s="5">
        <f>D20/C20</f>
        <v>1.0475174394747642</v>
      </c>
      <c r="F20" s="4">
        <f>D20-C20</f>
        <v>57.90000000000009</v>
      </c>
      <c r="G20" s="4">
        <v>136</v>
      </c>
      <c r="H20" s="4">
        <v>183</v>
      </c>
      <c r="I20" s="5">
        <f>H20/G20</f>
        <v>1.3455882352941178</v>
      </c>
    </row>
    <row r="21" spans="1:9" ht="13.5" customHeight="1">
      <c r="A21" s="149">
        <v>9</v>
      </c>
      <c r="B21" s="3" t="s">
        <v>17</v>
      </c>
      <c r="C21" s="32">
        <f>G21+октябрь!C21</f>
        <v>48435.2</v>
      </c>
      <c r="D21" s="112">
        <f>H21+октябрь!D21</f>
        <v>127279.1</v>
      </c>
      <c r="E21" s="5">
        <f>D21/C21</f>
        <v>2.6278223275634254</v>
      </c>
      <c r="F21" s="4">
        <f>D21-C21</f>
        <v>78843.90000000001</v>
      </c>
      <c r="G21" s="4">
        <v>9160.3</v>
      </c>
      <c r="H21" s="4">
        <v>53501.1</v>
      </c>
      <c r="I21" s="5">
        <f>H21/G21</f>
        <v>5.840540156981758</v>
      </c>
    </row>
    <row r="22" spans="1:9" ht="13.5" customHeight="1">
      <c r="A22" s="6">
        <v>10</v>
      </c>
      <c r="B22" s="34" t="s">
        <v>45</v>
      </c>
      <c r="C22" s="32">
        <f>G22+октябрь!C22</f>
        <v>15785.5</v>
      </c>
      <c r="D22" s="112">
        <f>H22+октябрь!D22</f>
        <v>892</v>
      </c>
      <c r="E22" s="5">
        <f>D22/C22</f>
        <v>0.056507554401190964</v>
      </c>
      <c r="F22" s="4">
        <f>D22-C22</f>
        <v>-14893.5</v>
      </c>
      <c r="G22" s="4">
        <v>0</v>
      </c>
      <c r="H22" s="4">
        <v>279</v>
      </c>
      <c r="I22" s="5">
        <v>0</v>
      </c>
    </row>
    <row r="23" spans="1:9" ht="13.5" customHeight="1">
      <c r="A23" s="149">
        <v>11</v>
      </c>
      <c r="B23" s="34" t="s">
        <v>49</v>
      </c>
      <c r="C23" s="32">
        <f>G23+октябрь!C23</f>
        <v>0</v>
      </c>
      <c r="D23" s="112">
        <f>H23+октябрь!D23</f>
        <v>50400</v>
      </c>
      <c r="E23" s="5">
        <v>0</v>
      </c>
      <c r="F23" s="4">
        <f>D23-C23</f>
        <v>50400</v>
      </c>
      <c r="G23" s="4">
        <v>0</v>
      </c>
      <c r="H23" s="4">
        <v>3600</v>
      </c>
      <c r="I23" s="5">
        <v>0</v>
      </c>
    </row>
    <row r="24" spans="1:9" ht="12.75">
      <c r="A24" s="6"/>
      <c r="B24" s="7" t="s">
        <v>13</v>
      </c>
      <c r="C24" s="8">
        <f>SUM(C20:C23)</f>
        <v>65439.2</v>
      </c>
      <c r="D24" s="8">
        <f>SUM(D20:D23)</f>
        <v>179847.5</v>
      </c>
      <c r="E24" s="9">
        <f>D24/C24</f>
        <v>2.7483144659470167</v>
      </c>
      <c r="F24" s="8">
        <f>D24-C24</f>
        <v>114408.3</v>
      </c>
      <c r="G24" s="8">
        <f>SUM(G20:G23)</f>
        <v>9296.3</v>
      </c>
      <c r="H24" s="8">
        <f>SUM(H20:H23)</f>
        <v>57563.1</v>
      </c>
      <c r="I24" s="9">
        <f>H24/G24</f>
        <v>6.192044146595958</v>
      </c>
    </row>
    <row r="25" spans="1:9" ht="12.75" customHeight="1">
      <c r="A25" s="154" t="s">
        <v>38</v>
      </c>
      <c r="B25" s="155"/>
      <c r="C25" s="155"/>
      <c r="D25" s="155"/>
      <c r="E25" s="155"/>
      <c r="F25" s="155"/>
      <c r="G25" s="155"/>
      <c r="H25" s="155"/>
      <c r="I25" s="156"/>
    </row>
    <row r="26" spans="1:9" ht="12.75" customHeight="1">
      <c r="A26" s="149">
        <v>12</v>
      </c>
      <c r="B26" s="3" t="s">
        <v>18</v>
      </c>
      <c r="C26" s="32">
        <f>G26+октябрь!C26</f>
        <v>5058.799999999999</v>
      </c>
      <c r="D26" s="112">
        <f>H26+октябрь!D26</f>
        <v>12638.8</v>
      </c>
      <c r="E26" s="5">
        <f>D26/C26</f>
        <v>2.4983790622281967</v>
      </c>
      <c r="F26" s="4">
        <f>D26-C26</f>
        <v>7580</v>
      </c>
      <c r="G26" s="4">
        <v>490.2</v>
      </c>
      <c r="H26" s="4">
        <v>4629.2</v>
      </c>
      <c r="I26" s="5">
        <f>H26/G26</f>
        <v>9.443492452060383</v>
      </c>
    </row>
    <row r="27" spans="1:9" ht="25.5" customHeight="1">
      <c r="A27" s="149">
        <v>13</v>
      </c>
      <c r="B27" s="3" t="s">
        <v>19</v>
      </c>
      <c r="C27" s="32">
        <f>G27+октябрь!C27</f>
        <v>5852.700000000001</v>
      </c>
      <c r="D27" s="112">
        <f>H27+октябрь!D27</f>
        <v>7442.599999999999</v>
      </c>
      <c r="E27" s="5">
        <f>D27/C27</f>
        <v>1.271652399747125</v>
      </c>
      <c r="F27" s="4">
        <f>D27-C27</f>
        <v>1589.8999999999987</v>
      </c>
      <c r="G27" s="4">
        <v>1049.3</v>
      </c>
      <c r="H27" s="4">
        <v>1030.8</v>
      </c>
      <c r="I27" s="5">
        <f>H27/G27</f>
        <v>0.9823691985132946</v>
      </c>
    </row>
    <row r="28" spans="1:9" ht="13.5" customHeight="1">
      <c r="A28" s="6"/>
      <c r="B28" s="7" t="s">
        <v>13</v>
      </c>
      <c r="C28" s="8">
        <f>SUM(C26:C27)</f>
        <v>10911.5</v>
      </c>
      <c r="D28" s="8">
        <f>SUM(D26:D27)</f>
        <v>20081.399999999998</v>
      </c>
      <c r="E28" s="9">
        <f>D28/C28</f>
        <v>1.840388580855061</v>
      </c>
      <c r="F28" s="6">
        <f>D28-C28</f>
        <v>9169.899999999998</v>
      </c>
      <c r="G28" s="8">
        <f>SUM(G26:G27)</f>
        <v>1539.5</v>
      </c>
      <c r="H28" s="8">
        <f>SUM(H26:H27)</f>
        <v>5660</v>
      </c>
      <c r="I28" s="9">
        <f>H28/G28</f>
        <v>3.6765183501136733</v>
      </c>
    </row>
    <row r="29" spans="1:9" ht="13.5" customHeight="1">
      <c r="A29" s="6"/>
      <c r="B29" s="159" t="s">
        <v>27</v>
      </c>
      <c r="C29" s="160"/>
      <c r="D29" s="160"/>
      <c r="E29" s="160"/>
      <c r="F29" s="160"/>
      <c r="G29" s="160"/>
      <c r="H29" s="160"/>
      <c r="I29" s="171"/>
    </row>
    <row r="30" spans="1:9" ht="13.5" customHeight="1">
      <c r="A30" s="149">
        <v>14</v>
      </c>
      <c r="B30" s="3" t="s">
        <v>28</v>
      </c>
      <c r="C30" s="32">
        <f>G30+октябрь!C30</f>
        <v>5896.4</v>
      </c>
      <c r="D30" s="112">
        <f>H30+октябрь!D30</f>
        <v>13340.4</v>
      </c>
      <c r="E30" s="5">
        <f>D30/C30</f>
        <v>2.2624652330235397</v>
      </c>
      <c r="F30" s="35">
        <f>D30-C30</f>
        <v>7444</v>
      </c>
      <c r="G30" s="35">
        <v>818</v>
      </c>
      <c r="H30" s="35">
        <v>3550</v>
      </c>
      <c r="I30" s="5">
        <f>H30/G30</f>
        <v>4.3398533007334965</v>
      </c>
    </row>
    <row r="31" spans="1:9" s="46" customFormat="1" ht="13.5" customHeight="1">
      <c r="A31" s="6"/>
      <c r="B31" s="7" t="s">
        <v>13</v>
      </c>
      <c r="C31" s="8">
        <f>SUM(C30)</f>
        <v>5896.4</v>
      </c>
      <c r="D31" s="8">
        <f>SUM(D30)</f>
        <v>13340.4</v>
      </c>
      <c r="E31" s="9">
        <f>D31/C31</f>
        <v>2.2624652330235397</v>
      </c>
      <c r="F31" s="6">
        <f>D31-C31</f>
        <v>7444</v>
      </c>
      <c r="G31" s="8">
        <f>SUM(G30)</f>
        <v>818</v>
      </c>
      <c r="H31" s="8">
        <f>SUM(H30)</f>
        <v>3550</v>
      </c>
      <c r="I31" s="36">
        <f>H31/G31</f>
        <v>4.3398533007334965</v>
      </c>
    </row>
    <row r="32" spans="1:9" s="21" customFormat="1" ht="12.75" customHeight="1">
      <c r="A32" s="154" t="s">
        <v>23</v>
      </c>
      <c r="B32" s="155"/>
      <c r="C32" s="155"/>
      <c r="D32" s="155"/>
      <c r="E32" s="155"/>
      <c r="F32" s="155"/>
      <c r="G32" s="155"/>
      <c r="H32" s="155"/>
      <c r="I32" s="156"/>
    </row>
    <row r="33" spans="1:9" ht="24" hidden="1">
      <c r="A33" s="149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149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149">
        <v>15</v>
      </c>
      <c r="B35" s="3" t="s">
        <v>24</v>
      </c>
      <c r="C35" s="32">
        <f>G35+октябрь!C35</f>
        <v>2017.8999999999999</v>
      </c>
      <c r="D35" s="112">
        <f>H35+октябрь!D35</f>
        <v>23809.100000000002</v>
      </c>
      <c r="E35" s="5">
        <f>D35/C35</f>
        <v>11.798949402844544</v>
      </c>
      <c r="F35" s="35">
        <f>D35-C35</f>
        <v>21791.2</v>
      </c>
      <c r="G35" s="4">
        <v>168.2</v>
      </c>
      <c r="H35" s="4">
        <v>20175.2</v>
      </c>
      <c r="I35" s="5">
        <f>H35/G35</f>
        <v>119.94768133174793</v>
      </c>
    </row>
    <row r="36" spans="1:9" ht="12.75" customHeight="1" hidden="1">
      <c r="A36" s="149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23">
        <f>SUM(C35:C36)</f>
        <v>2017.8999999999999</v>
      </c>
      <c r="D37" s="8">
        <f>SUM(D35:D36)</f>
        <v>23809.100000000002</v>
      </c>
      <c r="E37" s="9">
        <f>D37/C37</f>
        <v>11.798949402844544</v>
      </c>
      <c r="F37" s="8">
        <f>D37-C37</f>
        <v>21791.2</v>
      </c>
      <c r="G37" s="8">
        <f>SUM(G35:G36)</f>
        <v>168.2</v>
      </c>
      <c r="H37" s="8">
        <f>SUM(H35:H36)</f>
        <v>20175.2</v>
      </c>
      <c r="I37" s="9">
        <v>0</v>
      </c>
    </row>
    <row r="38" spans="1:9" ht="12.75" customHeight="1">
      <c r="A38" s="154" t="s">
        <v>31</v>
      </c>
      <c r="B38" s="155"/>
      <c r="C38" s="155"/>
      <c r="D38" s="155"/>
      <c r="E38" s="155"/>
      <c r="F38" s="155"/>
      <c r="G38" s="155"/>
      <c r="H38" s="155"/>
      <c r="I38" s="156"/>
    </row>
    <row r="39" spans="1:9" ht="12.75">
      <c r="A39" s="149">
        <v>16</v>
      </c>
      <c r="B39" s="3" t="s">
        <v>30</v>
      </c>
      <c r="C39" s="32">
        <f>G39+октябрь!C39</f>
        <v>5547.5</v>
      </c>
      <c r="D39" s="112">
        <f>H39+октябрь!D39</f>
        <v>6854</v>
      </c>
      <c r="E39" s="5">
        <f>D39/C39</f>
        <v>1.2355114916629113</v>
      </c>
      <c r="F39" s="37">
        <f>D39-C39</f>
        <v>1306.5</v>
      </c>
      <c r="G39" s="4">
        <v>655</v>
      </c>
      <c r="H39" s="4">
        <v>1500</v>
      </c>
      <c r="I39" s="5">
        <f>H39/G39</f>
        <v>2.2900763358778624</v>
      </c>
    </row>
    <row r="40" spans="1:9" ht="12.75">
      <c r="A40" s="149">
        <v>17</v>
      </c>
      <c r="B40" s="34" t="s">
        <v>32</v>
      </c>
      <c r="C40" s="32">
        <f>G40+октябрь!C40</f>
        <v>1789.1000000000001</v>
      </c>
      <c r="D40" s="112">
        <f>H40+октябрь!D40</f>
        <v>1185.5</v>
      </c>
      <c r="E40" s="5">
        <f>D40/C40</f>
        <v>0.6626236655301547</v>
      </c>
      <c r="F40" s="4">
        <f>D40-C40</f>
        <v>-603.6000000000001</v>
      </c>
      <c r="G40" s="4">
        <v>234.4</v>
      </c>
      <c r="H40" s="4">
        <v>52.5</v>
      </c>
      <c r="I40" s="5">
        <f>H40/G40</f>
        <v>0.22397610921501707</v>
      </c>
    </row>
    <row r="41" spans="1:9" ht="12.75">
      <c r="A41" s="6"/>
      <c r="B41" s="148" t="s">
        <v>13</v>
      </c>
      <c r="C41" s="23">
        <f>SUM(C39:C40)</f>
        <v>7336.6</v>
      </c>
      <c r="D41" s="23">
        <f>SUM(D39:D40)</f>
        <v>8039.5</v>
      </c>
      <c r="E41" s="9">
        <f>D41/C41</f>
        <v>1.0958073221928413</v>
      </c>
      <c r="F41" s="8">
        <f>SUM(F39:F40)</f>
        <v>702.8999999999999</v>
      </c>
      <c r="G41" s="8">
        <f>SUM(G39:G40)</f>
        <v>889.4</v>
      </c>
      <c r="H41" s="8">
        <f>SUM(H39:H40)</f>
        <v>1552.5</v>
      </c>
      <c r="I41" s="9">
        <f>H41/G41</f>
        <v>1.7455588036878795</v>
      </c>
    </row>
    <row r="42" spans="1:9" ht="14.25" customHeight="1">
      <c r="A42" s="168" t="s">
        <v>25</v>
      </c>
      <c r="B42" s="169"/>
      <c r="C42" s="8">
        <f>C18+C24+C28+C31+C37+C41</f>
        <v>378113.80000000005</v>
      </c>
      <c r="D42" s="8">
        <f>D18+D24+D28+D31+D37+D41</f>
        <v>395656.9</v>
      </c>
      <c r="E42" s="9">
        <f>D42/C42</f>
        <v>1.0463963494588135</v>
      </c>
      <c r="F42" s="8">
        <f>D42-C42</f>
        <v>17543.099999999977</v>
      </c>
      <c r="G42" s="23">
        <f>G18+G24+G28+G31+G37+G41</f>
        <v>35521.99999999999</v>
      </c>
      <c r="H42" s="8">
        <f>H18+H24+H28+H31+H37+H41</f>
        <v>127487.3</v>
      </c>
      <c r="I42" s="9">
        <f>H42/G42</f>
        <v>3.588967400484208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1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170" t="s">
        <v>33</v>
      </c>
      <c r="B46" s="170"/>
      <c r="C46" s="170"/>
      <c r="D46" s="170"/>
      <c r="E46" s="11"/>
      <c r="F46" s="11"/>
      <c r="G46" s="172"/>
      <c r="H46" s="172"/>
      <c r="I46" s="172"/>
    </row>
    <row r="47" spans="1:9" ht="27" customHeight="1">
      <c r="A47" s="165" t="s">
        <v>34</v>
      </c>
      <c r="B47" s="165"/>
      <c r="C47" s="165"/>
      <c r="D47" s="11"/>
      <c r="E47" s="11"/>
      <c r="F47" s="47"/>
      <c r="G47" s="166" t="s">
        <v>36</v>
      </c>
      <c r="H47" s="166"/>
      <c r="I47" s="166"/>
    </row>
    <row r="48" spans="1:9" ht="14.25" customHeight="1" hidden="1">
      <c r="A48" s="142"/>
      <c r="B48" s="142"/>
      <c r="C48" s="142"/>
      <c r="D48" s="11"/>
      <c r="E48" s="11"/>
      <c r="F48" s="11"/>
      <c r="G48" s="143"/>
      <c r="H48" s="143"/>
      <c r="I48" s="144"/>
    </row>
    <row r="49" spans="1:9" ht="14.25" customHeight="1" hidden="1">
      <c r="A49" s="142"/>
      <c r="B49" s="142"/>
      <c r="C49" s="142"/>
      <c r="D49" s="11"/>
      <c r="E49" s="11"/>
      <c r="F49" s="11"/>
      <c r="G49" s="143"/>
      <c r="H49" s="143"/>
      <c r="I49" s="144"/>
    </row>
    <row r="50" spans="1:9" ht="0.75" customHeight="1" hidden="1">
      <c r="A50" s="142"/>
      <c r="B50" s="142"/>
      <c r="C50" s="142"/>
      <c r="D50" s="11"/>
      <c r="E50" s="11"/>
      <c r="F50" s="11"/>
      <c r="G50" s="143"/>
      <c r="H50" s="143"/>
      <c r="I50" s="144"/>
    </row>
    <row r="51" spans="1:9" ht="14.25" customHeight="1" hidden="1">
      <c r="A51" s="142"/>
      <c r="B51" s="142"/>
      <c r="C51" s="142"/>
      <c r="D51" s="11"/>
      <c r="E51" s="11"/>
      <c r="F51" s="11"/>
      <c r="G51" s="143"/>
      <c r="H51" s="143"/>
      <c r="I51" s="144"/>
    </row>
    <row r="52" spans="1:9" ht="14.25" customHeight="1" hidden="1">
      <c r="A52" s="142"/>
      <c r="B52" s="142"/>
      <c r="C52" s="142"/>
      <c r="D52" s="11"/>
      <c r="E52" s="11"/>
      <c r="F52" s="11"/>
      <c r="G52" s="143"/>
      <c r="H52" s="143"/>
      <c r="I52" s="144"/>
    </row>
    <row r="53" spans="3:9" ht="9.75" customHeight="1">
      <c r="C53" s="17"/>
      <c r="D53" s="11"/>
      <c r="E53" s="11"/>
      <c r="F53" s="11"/>
      <c r="G53" s="146"/>
      <c r="H53" s="181"/>
      <c r="I53" s="145"/>
    </row>
    <row r="54" spans="1:9" ht="12" customHeight="1">
      <c r="A54" s="17"/>
      <c r="B54" s="17" t="s">
        <v>76</v>
      </c>
      <c r="C54" s="17"/>
      <c r="D54" s="11"/>
      <c r="E54" s="11"/>
      <c r="F54" s="11"/>
      <c r="G54" s="146"/>
      <c r="H54" s="181"/>
      <c r="I54" s="145"/>
    </row>
    <row r="55" spans="1:9" ht="15.75" customHeight="1">
      <c r="A55" s="17"/>
      <c r="B55" s="18" t="s">
        <v>37</v>
      </c>
      <c r="C55" s="17"/>
      <c r="D55" s="11"/>
      <c r="E55" s="11"/>
      <c r="F55" s="11"/>
      <c r="G55" s="146"/>
      <c r="H55" s="181"/>
      <c r="I55" s="145"/>
    </row>
    <row r="56" ht="12.75" customHeight="1">
      <c r="H56" s="181"/>
    </row>
    <row r="57" ht="12.75" customHeight="1">
      <c r="H57" s="181"/>
    </row>
    <row r="58" ht="12.75" customHeight="1">
      <c r="H58" s="181"/>
    </row>
    <row r="59" ht="12.75" customHeight="1">
      <c r="H59" s="181"/>
    </row>
    <row r="60" ht="12.75" customHeight="1">
      <c r="H60" s="181"/>
    </row>
  </sheetData>
  <sheetProtection/>
  <mergeCells count="22">
    <mergeCell ref="A1:I1"/>
    <mergeCell ref="A2:I2"/>
    <mergeCell ref="A3:I3"/>
    <mergeCell ref="H5:I5"/>
    <mergeCell ref="A6:A8"/>
    <mergeCell ref="B6:B8"/>
    <mergeCell ref="C6:D7"/>
    <mergeCell ref="E6:F7"/>
    <mergeCell ref="G6:H7"/>
    <mergeCell ref="I6:I8"/>
    <mergeCell ref="A10:I10"/>
    <mergeCell ref="A19:I19"/>
    <mergeCell ref="A25:I25"/>
    <mergeCell ref="B29:I29"/>
    <mergeCell ref="A32:I32"/>
    <mergeCell ref="A38:I38"/>
    <mergeCell ref="A42:B42"/>
    <mergeCell ref="A46:D46"/>
    <mergeCell ref="G46:I46"/>
    <mergeCell ref="A47:C47"/>
    <mergeCell ref="G47:I47"/>
    <mergeCell ref="H53:H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="150" zoomScaleNormal="150" zoomScalePageLayoutView="0" workbookViewId="0" topLeftCell="A4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421875" style="1" customWidth="1"/>
    <col min="4" max="4" width="8.28125" style="1" customWidth="1"/>
    <col min="5" max="5" width="7.4218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</row>
    <row r="2" spans="1:9" ht="15.75">
      <c r="A2" s="157" t="s">
        <v>1</v>
      </c>
      <c r="B2" s="157"/>
      <c r="C2" s="157"/>
      <c r="D2" s="157"/>
      <c r="E2" s="157"/>
      <c r="F2" s="157"/>
      <c r="G2" s="157"/>
      <c r="H2" s="157"/>
      <c r="I2" s="157"/>
    </row>
    <row r="3" spans="1:9" ht="31.5" customHeight="1">
      <c r="A3" s="157" t="s">
        <v>47</v>
      </c>
      <c r="B3" s="157"/>
      <c r="C3" s="157"/>
      <c r="D3" s="157"/>
      <c r="E3" s="157"/>
      <c r="F3" s="157"/>
      <c r="G3" s="157"/>
      <c r="H3" s="157"/>
      <c r="I3" s="157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158" t="s">
        <v>3</v>
      </c>
      <c r="I5" s="158"/>
    </row>
    <row r="6" spans="1:9" ht="12.75" customHeight="1">
      <c r="A6" s="153" t="s">
        <v>4</v>
      </c>
      <c r="B6" s="153" t="s">
        <v>5</v>
      </c>
      <c r="C6" s="153" t="s">
        <v>6</v>
      </c>
      <c r="D6" s="154"/>
      <c r="E6" s="161" t="s">
        <v>41</v>
      </c>
      <c r="F6" s="162"/>
      <c r="G6" s="156" t="s">
        <v>48</v>
      </c>
      <c r="H6" s="153"/>
      <c r="I6" s="153" t="s">
        <v>7</v>
      </c>
    </row>
    <row r="7" spans="1:9" ht="12.75">
      <c r="A7" s="153"/>
      <c r="B7" s="153"/>
      <c r="C7" s="153"/>
      <c r="D7" s="154"/>
      <c r="E7" s="163"/>
      <c r="F7" s="164"/>
      <c r="G7" s="156"/>
      <c r="H7" s="153"/>
      <c r="I7" s="153"/>
    </row>
    <row r="8" spans="1:9" ht="23.25" customHeight="1">
      <c r="A8" s="153"/>
      <c r="B8" s="153"/>
      <c r="C8" s="40" t="s">
        <v>29</v>
      </c>
      <c r="D8" s="40" t="s">
        <v>42</v>
      </c>
      <c r="E8" s="40" t="s">
        <v>41</v>
      </c>
      <c r="F8" s="40" t="s">
        <v>8</v>
      </c>
      <c r="G8" s="40" t="s">
        <v>29</v>
      </c>
      <c r="H8" s="40" t="s">
        <v>42</v>
      </c>
      <c r="I8" s="153"/>
    </row>
    <row r="9" spans="1:9" ht="14.25" customHeight="1">
      <c r="A9" s="40"/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</row>
    <row r="10" spans="1:9" ht="12.75" customHeight="1">
      <c r="A10" s="154" t="s">
        <v>9</v>
      </c>
      <c r="B10" s="155"/>
      <c r="C10" s="155"/>
      <c r="D10" s="155"/>
      <c r="E10" s="155"/>
      <c r="F10" s="155"/>
      <c r="G10" s="155"/>
      <c r="H10" s="155"/>
      <c r="I10" s="156"/>
    </row>
    <row r="11" spans="1:9" ht="12.75">
      <c r="A11" s="40">
        <v>1</v>
      </c>
      <c r="B11" s="3" t="s">
        <v>10</v>
      </c>
      <c r="C11" s="32">
        <f>G11+январь!C11</f>
        <v>0</v>
      </c>
      <c r="D11" s="32">
        <f>H11+январь!D11</f>
        <v>726.6</v>
      </c>
      <c r="E11" s="5">
        <v>0</v>
      </c>
      <c r="F11" s="4">
        <f aca="true" t="shared" si="0" ref="F11:F18">D11-C11</f>
        <v>726.6</v>
      </c>
      <c r="G11" s="4">
        <v>0</v>
      </c>
      <c r="H11" s="4">
        <v>726.6</v>
      </c>
      <c r="I11" s="5">
        <v>0</v>
      </c>
    </row>
    <row r="12" spans="1:11" ht="12.75">
      <c r="A12" s="40">
        <v>2</v>
      </c>
      <c r="B12" s="3" t="s">
        <v>11</v>
      </c>
      <c r="C12" s="32">
        <f>G12+январь!C12</f>
        <v>825.7</v>
      </c>
      <c r="D12" s="32">
        <f>H12+январь!D12</f>
        <v>918</v>
      </c>
      <c r="E12" s="5">
        <f>D12/C12</f>
        <v>1.1117839408986314</v>
      </c>
      <c r="F12" s="4">
        <f t="shared" si="0"/>
        <v>92.29999999999995</v>
      </c>
      <c r="G12" s="4">
        <v>475.2</v>
      </c>
      <c r="H12" s="4">
        <v>358</v>
      </c>
      <c r="I12" s="5">
        <f>H12/G12</f>
        <v>0.7533670033670034</v>
      </c>
      <c r="K12" s="22"/>
    </row>
    <row r="13" spans="1:9" ht="12.75">
      <c r="A13" s="40">
        <v>3</v>
      </c>
      <c r="B13" s="3" t="s">
        <v>26</v>
      </c>
      <c r="C13" s="32">
        <f>G13+январь!C13</f>
        <v>0</v>
      </c>
      <c r="D13" s="32">
        <f>H13+январь!D13</f>
        <v>0</v>
      </c>
      <c r="E13" s="5">
        <v>0</v>
      </c>
      <c r="F13" s="4">
        <f t="shared" si="0"/>
        <v>0</v>
      </c>
      <c r="G13" s="4">
        <v>0</v>
      </c>
      <c r="H13" s="4">
        <v>0</v>
      </c>
      <c r="I13" s="5">
        <v>0</v>
      </c>
    </row>
    <row r="14" spans="1:11" ht="24.75" customHeight="1">
      <c r="A14" s="40">
        <v>4</v>
      </c>
      <c r="B14" s="3" t="s">
        <v>12</v>
      </c>
      <c r="C14" s="32">
        <f>G14+январь!C14</f>
        <v>0</v>
      </c>
      <c r="D14" s="32">
        <f>H14+январь!D14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39">
        <v>5</v>
      </c>
      <c r="B15" s="3" t="s">
        <v>16</v>
      </c>
      <c r="C15" s="32">
        <f>G15+январь!C15</f>
        <v>12976</v>
      </c>
      <c r="D15" s="32">
        <f>H15+январь!D15</f>
        <v>5063</v>
      </c>
      <c r="E15" s="5">
        <f>D15/C15</f>
        <v>0.39018187422934647</v>
      </c>
      <c r="F15" s="4">
        <f t="shared" si="0"/>
        <v>-7913</v>
      </c>
      <c r="G15" s="4">
        <v>9492</v>
      </c>
      <c r="H15" s="4">
        <v>3392</v>
      </c>
      <c r="I15" s="5">
        <f>H15/G15</f>
        <v>0.3573535608933839</v>
      </c>
      <c r="K15" s="22"/>
    </row>
    <row r="16" spans="1:11" ht="24.75" customHeight="1">
      <c r="A16" s="39">
        <v>6</v>
      </c>
      <c r="B16" s="3" t="s">
        <v>35</v>
      </c>
      <c r="C16" s="32">
        <f>G16+январь!C16</f>
        <v>0</v>
      </c>
      <c r="D16" s="32">
        <f>H16+январь!D16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38">
        <v>7</v>
      </c>
      <c r="B17" s="3" t="s">
        <v>43</v>
      </c>
      <c r="C17" s="32">
        <f>G17+январь!C17</f>
        <v>0</v>
      </c>
      <c r="D17" s="32">
        <f>H17+январь!D17</f>
        <v>242</v>
      </c>
      <c r="E17" s="5">
        <v>0</v>
      </c>
      <c r="F17" s="4">
        <f t="shared" si="0"/>
        <v>242</v>
      </c>
      <c r="G17" s="4">
        <v>0</v>
      </c>
      <c r="H17" s="4">
        <v>115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13801.7</v>
      </c>
      <c r="D18" s="8">
        <f>SUM(D11:D17)</f>
        <v>6949.6</v>
      </c>
      <c r="E18" s="9">
        <f>D18/C18</f>
        <v>0.5035321735728208</v>
      </c>
      <c r="F18" s="8">
        <f t="shared" si="0"/>
        <v>-6852.1</v>
      </c>
      <c r="G18" s="8">
        <f>SUM(G11:G17)</f>
        <v>9967.2</v>
      </c>
      <c r="H18" s="8">
        <f>SUM(H11:H17)</f>
        <v>4591.6</v>
      </c>
      <c r="I18" s="9">
        <f>H18/G18</f>
        <v>0.4606710008828959</v>
      </c>
    </row>
    <row r="19" spans="1:9" ht="12.75" customHeight="1">
      <c r="A19" s="154" t="s">
        <v>14</v>
      </c>
      <c r="B19" s="155"/>
      <c r="C19" s="155"/>
      <c r="D19" s="155"/>
      <c r="E19" s="155"/>
      <c r="F19" s="155"/>
      <c r="G19" s="155"/>
      <c r="H19" s="155"/>
      <c r="I19" s="156"/>
    </row>
    <row r="20" spans="1:9" ht="24">
      <c r="A20" s="40">
        <v>8</v>
      </c>
      <c r="B20" s="3" t="s">
        <v>15</v>
      </c>
      <c r="C20" s="32">
        <f>G20+январь!C20</f>
        <v>45</v>
      </c>
      <c r="D20" s="32">
        <f>H20+январь!D20</f>
        <v>112</v>
      </c>
      <c r="E20" s="5">
        <f>D20/C20</f>
        <v>2.488888888888889</v>
      </c>
      <c r="F20" s="4">
        <f>D20-C20</f>
        <v>67</v>
      </c>
      <c r="G20" s="4">
        <v>5</v>
      </c>
      <c r="H20" s="4">
        <v>64</v>
      </c>
      <c r="I20" s="5">
        <f>H20/G20</f>
        <v>12.8</v>
      </c>
    </row>
    <row r="21" spans="1:9" ht="13.5" customHeight="1">
      <c r="A21" s="40">
        <v>9</v>
      </c>
      <c r="B21" s="3" t="s">
        <v>17</v>
      </c>
      <c r="C21" s="32">
        <f>G21+январь!C21</f>
        <v>3263.5</v>
      </c>
      <c r="D21" s="32">
        <f>H21+январь!D21</f>
        <v>10013.5</v>
      </c>
      <c r="E21" s="5">
        <f>D21/C21</f>
        <v>3.0683315458863185</v>
      </c>
      <c r="F21" s="4">
        <f>D21-C21</f>
        <v>6750</v>
      </c>
      <c r="G21" s="4">
        <v>709.4</v>
      </c>
      <c r="H21" s="4">
        <v>6743.2</v>
      </c>
      <c r="I21" s="5">
        <f>H21/G21</f>
        <v>9.505497603608683</v>
      </c>
    </row>
    <row r="22" spans="1:9" ht="13.5" customHeight="1">
      <c r="A22" s="6">
        <v>10</v>
      </c>
      <c r="B22" s="34" t="s">
        <v>45</v>
      </c>
      <c r="C22" s="32">
        <f>G22+январь!C22</f>
        <v>0</v>
      </c>
      <c r="D22" s="32">
        <f>H22+январь!D22</f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40">
        <v>11</v>
      </c>
      <c r="B23" s="34" t="s">
        <v>49</v>
      </c>
      <c r="C23" s="32">
        <f>G23+январь!C23</f>
        <v>0</v>
      </c>
      <c r="D23" s="32">
        <f>H23+январь!D23</f>
        <v>4050</v>
      </c>
      <c r="E23" s="5">
        <v>0</v>
      </c>
      <c r="F23" s="4">
        <f>D23-C23</f>
        <v>4050</v>
      </c>
      <c r="G23" s="4">
        <v>0</v>
      </c>
      <c r="H23" s="4">
        <v>4050</v>
      </c>
      <c r="I23" s="5">
        <v>0</v>
      </c>
    </row>
    <row r="24" spans="1:9" ht="12.75">
      <c r="A24" s="6"/>
      <c r="B24" s="7" t="s">
        <v>13</v>
      </c>
      <c r="C24" s="8">
        <f>SUM(C20:C23)</f>
        <v>3308.5</v>
      </c>
      <c r="D24" s="8">
        <f>SUM(D20:D23)</f>
        <v>14175.5</v>
      </c>
      <c r="E24" s="9">
        <f>D24/C24</f>
        <v>4.2845700468490255</v>
      </c>
      <c r="F24" s="8">
        <f>D24-C24</f>
        <v>10867</v>
      </c>
      <c r="G24" s="8">
        <f>SUM(G20:G23)</f>
        <v>714.4</v>
      </c>
      <c r="H24" s="8">
        <f>SUM(H20:H23)</f>
        <v>10857.2</v>
      </c>
      <c r="I24" s="9">
        <f>H24/G24</f>
        <v>15.1976483762598</v>
      </c>
    </row>
    <row r="25" spans="1:9" ht="12.75" customHeight="1">
      <c r="A25" s="154" t="s">
        <v>38</v>
      </c>
      <c r="B25" s="155"/>
      <c r="C25" s="155"/>
      <c r="D25" s="155"/>
      <c r="E25" s="155"/>
      <c r="F25" s="155"/>
      <c r="G25" s="155"/>
      <c r="H25" s="155"/>
      <c r="I25" s="156"/>
    </row>
    <row r="26" spans="1:9" ht="12.75" customHeight="1">
      <c r="A26" s="40">
        <v>12</v>
      </c>
      <c r="B26" s="3" t="s">
        <v>18</v>
      </c>
      <c r="C26" s="32">
        <f>G26+январь!C26</f>
        <v>763.3</v>
      </c>
      <c r="D26" s="32">
        <f>H26+январь!D26</f>
        <v>369.2</v>
      </c>
      <c r="E26" s="5">
        <f>D26/C26</f>
        <v>0.48368924407179353</v>
      </c>
      <c r="F26" s="4">
        <f>D26-C26</f>
        <v>-394.09999999999997</v>
      </c>
      <c r="G26" s="4">
        <v>628.8</v>
      </c>
      <c r="H26" s="4">
        <v>0</v>
      </c>
      <c r="I26" s="5">
        <f>H26/G26</f>
        <v>0</v>
      </c>
    </row>
    <row r="27" spans="1:9" ht="25.5" customHeight="1">
      <c r="A27" s="40">
        <v>13</v>
      </c>
      <c r="B27" s="3" t="s">
        <v>19</v>
      </c>
      <c r="C27" s="32">
        <f>G27+январь!C27</f>
        <v>1698.3000000000002</v>
      </c>
      <c r="D27" s="32">
        <f>H27+январь!D27</f>
        <v>948.7</v>
      </c>
      <c r="E27" s="5">
        <f>D27/C27</f>
        <v>0.5586174409703821</v>
      </c>
      <c r="F27" s="4">
        <f>D27-C27</f>
        <v>-749.6000000000001</v>
      </c>
      <c r="G27" s="4">
        <v>901.2</v>
      </c>
      <c r="H27" s="4">
        <v>197</v>
      </c>
      <c r="I27" s="5">
        <f>H27/G27</f>
        <v>0.21859742565468263</v>
      </c>
    </row>
    <row r="28" spans="1:9" ht="13.5" customHeight="1">
      <c r="A28" s="6"/>
      <c r="B28" s="7" t="s">
        <v>13</v>
      </c>
      <c r="C28" s="8">
        <f>SUM(C26:C27)</f>
        <v>2461.6000000000004</v>
      </c>
      <c r="D28" s="8">
        <f>SUM(D26:D27)</f>
        <v>1317.9</v>
      </c>
      <c r="E28" s="9">
        <f>D28/C28</f>
        <v>0.5353834904127397</v>
      </c>
      <c r="F28" s="6">
        <f>D28-C28</f>
        <v>-1143.7000000000003</v>
      </c>
      <c r="G28" s="8">
        <f>SUM(G26:G27)</f>
        <v>1530</v>
      </c>
      <c r="H28" s="8">
        <f>SUM(H26:H27)</f>
        <v>197</v>
      </c>
      <c r="I28" s="9">
        <f>H28/G28</f>
        <v>0.1287581699346405</v>
      </c>
    </row>
    <row r="29" spans="1:9" ht="13.5" customHeight="1">
      <c r="A29" s="6"/>
      <c r="B29" s="159" t="s">
        <v>27</v>
      </c>
      <c r="C29" s="160"/>
      <c r="D29" s="160"/>
      <c r="E29" s="160"/>
      <c r="F29" s="160"/>
      <c r="G29" s="160"/>
      <c r="H29" s="160"/>
      <c r="I29" s="171"/>
    </row>
    <row r="30" spans="1:9" ht="13.5" customHeight="1">
      <c r="A30" s="40">
        <v>14</v>
      </c>
      <c r="B30" s="3" t="s">
        <v>28</v>
      </c>
      <c r="C30" s="32">
        <f>G30+январь!C30</f>
        <v>700.2</v>
      </c>
      <c r="D30" s="32">
        <f>H30+январь!D30</f>
        <v>1000.8</v>
      </c>
      <c r="E30" s="5">
        <f>D30/C30</f>
        <v>1.429305912596401</v>
      </c>
      <c r="F30" s="35">
        <f>D30-C30</f>
        <v>300.5999999999999</v>
      </c>
      <c r="G30" s="35">
        <v>200.2</v>
      </c>
      <c r="H30" s="35">
        <v>400.8</v>
      </c>
      <c r="I30" s="33">
        <f>H30/G30</f>
        <v>2.001998001998002</v>
      </c>
    </row>
    <row r="31" spans="1:9" s="2" customFormat="1" ht="13.5" customHeight="1">
      <c r="A31" s="6"/>
      <c r="B31" s="7" t="s">
        <v>13</v>
      </c>
      <c r="C31" s="8">
        <v>700.2</v>
      </c>
      <c r="D31" s="8">
        <f>SUM(D30)</f>
        <v>1000.8</v>
      </c>
      <c r="E31" s="9">
        <f>D31/C31</f>
        <v>1.429305912596401</v>
      </c>
      <c r="F31" s="6">
        <f>D31-C31</f>
        <v>300.5999999999999</v>
      </c>
      <c r="G31" s="8">
        <v>200.2</v>
      </c>
      <c r="H31" s="8">
        <f>SUM(H30)</f>
        <v>400.8</v>
      </c>
      <c r="I31" s="36">
        <f>H31/G31</f>
        <v>2.001998001998002</v>
      </c>
    </row>
    <row r="32" spans="1:9" s="21" customFormat="1" ht="12.75" customHeight="1">
      <c r="A32" s="154" t="s">
        <v>23</v>
      </c>
      <c r="B32" s="155"/>
      <c r="C32" s="155"/>
      <c r="D32" s="155"/>
      <c r="E32" s="155"/>
      <c r="F32" s="155"/>
      <c r="G32" s="155"/>
      <c r="H32" s="155"/>
      <c r="I32" s="156"/>
    </row>
    <row r="33" spans="1:9" ht="24" hidden="1">
      <c r="A33" s="40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40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40">
        <v>15</v>
      </c>
      <c r="B35" s="3" t="s">
        <v>24</v>
      </c>
      <c r="C35" s="32">
        <f>G35+январь!C35</f>
        <v>1027.3</v>
      </c>
      <c r="D35" s="32">
        <f>H35+январь!D35</f>
        <v>620</v>
      </c>
      <c r="E35" s="9">
        <f>D35/C35</f>
        <v>0.6035238002530906</v>
      </c>
      <c r="F35" s="37">
        <f>D35-C35</f>
        <v>-407.29999999999995</v>
      </c>
      <c r="G35" s="4">
        <v>1027.3</v>
      </c>
      <c r="H35" s="4">
        <v>432.8</v>
      </c>
      <c r="I35" s="36">
        <f>H35/G35</f>
        <v>0.42129854959602847</v>
      </c>
    </row>
    <row r="36" spans="1:9" ht="12.75" customHeight="1" hidden="1">
      <c r="A36" s="40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1027.3</v>
      </c>
      <c r="D37" s="8">
        <f>SUM(D35:D36)</f>
        <v>620</v>
      </c>
      <c r="E37" s="9">
        <f>D37/C37</f>
        <v>0.6035238002530906</v>
      </c>
      <c r="F37" s="8">
        <f>D37-C37</f>
        <v>-407.29999999999995</v>
      </c>
      <c r="G37" s="8">
        <v>1027.3</v>
      </c>
      <c r="H37" s="8">
        <f>SUM(H35:H36)</f>
        <v>432.8</v>
      </c>
      <c r="I37" s="36">
        <f>H37/G37</f>
        <v>0.42129854959602847</v>
      </c>
    </row>
    <row r="38" spans="1:9" ht="12.75">
      <c r="A38" s="154" t="s">
        <v>31</v>
      </c>
      <c r="B38" s="155"/>
      <c r="C38" s="155"/>
      <c r="D38" s="155"/>
      <c r="E38" s="155"/>
      <c r="F38" s="155"/>
      <c r="G38" s="155"/>
      <c r="H38" s="155"/>
      <c r="I38" s="156"/>
    </row>
    <row r="39" spans="1:9" ht="12.75">
      <c r="A39" s="40">
        <v>16</v>
      </c>
      <c r="B39" s="3" t="s">
        <v>30</v>
      </c>
      <c r="C39" s="32">
        <f>G39+январь!C39</f>
        <v>0</v>
      </c>
      <c r="D39" s="32">
        <f>H39+январь!D39</f>
        <v>0</v>
      </c>
      <c r="E39" s="5">
        <v>0</v>
      </c>
      <c r="F39" s="37">
        <f>D39-C39</f>
        <v>0</v>
      </c>
      <c r="G39" s="4">
        <v>0</v>
      </c>
      <c r="H39" s="4">
        <v>0</v>
      </c>
      <c r="I39" s="4">
        <v>0</v>
      </c>
    </row>
    <row r="40" spans="1:9" ht="12.75">
      <c r="A40" s="40">
        <v>17</v>
      </c>
      <c r="B40" s="34" t="s">
        <v>32</v>
      </c>
      <c r="C40" s="32">
        <f>G40+январь!C40</f>
        <v>0</v>
      </c>
      <c r="D40" s="32">
        <f>H40+январь!D40</f>
        <v>198.39999999999998</v>
      </c>
      <c r="E40" s="5">
        <v>0</v>
      </c>
      <c r="F40" s="4">
        <f>D40-C40</f>
        <v>198.39999999999998</v>
      </c>
      <c r="G40" s="4">
        <v>0</v>
      </c>
      <c r="H40" s="4">
        <v>86.8</v>
      </c>
      <c r="I40" s="5">
        <v>0</v>
      </c>
    </row>
    <row r="41" spans="1:9" ht="12.75">
      <c r="A41" s="6"/>
      <c r="B41" s="45" t="s">
        <v>13</v>
      </c>
      <c r="C41" s="8">
        <v>0</v>
      </c>
      <c r="D41" s="8">
        <f>SUM(D39:D40)</f>
        <v>198.39999999999998</v>
      </c>
      <c r="E41" s="9">
        <v>0</v>
      </c>
      <c r="F41" s="8">
        <f>SUM(F39:F40)</f>
        <v>198.39999999999998</v>
      </c>
      <c r="G41" s="8">
        <v>0</v>
      </c>
      <c r="H41" s="8">
        <f>SUM(H39:H40)</f>
        <v>86.8</v>
      </c>
      <c r="I41" s="9">
        <v>0</v>
      </c>
    </row>
    <row r="42" spans="1:9" ht="14.25" customHeight="1">
      <c r="A42" s="168" t="s">
        <v>25</v>
      </c>
      <c r="B42" s="169"/>
      <c r="C42" s="8">
        <f>C18+C24+C28+C31+C37+C41</f>
        <v>21299.300000000003</v>
      </c>
      <c r="D42" s="8">
        <f>D18+D24+D28+D31+D37+D41</f>
        <v>24262.2</v>
      </c>
      <c r="E42" s="9">
        <f>D42/C42</f>
        <v>1.1391078580047231</v>
      </c>
      <c r="F42" s="8">
        <f>D42-C42</f>
        <v>2962.899999999998</v>
      </c>
      <c r="G42" s="23">
        <f>G18+G24+G28+G31+G37+G41</f>
        <v>13439.1</v>
      </c>
      <c r="H42" s="8">
        <f>H18+H24+H28+H31+H37+H41</f>
        <v>16566.2</v>
      </c>
      <c r="I42" s="9">
        <f>H42/G42</f>
        <v>1.232686712651889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170" t="s">
        <v>33</v>
      </c>
      <c r="B46" s="170"/>
      <c r="C46" s="170"/>
      <c r="D46" s="170"/>
      <c r="E46" s="11"/>
      <c r="F46" s="11"/>
      <c r="G46" s="152"/>
      <c r="H46" s="152"/>
      <c r="I46" s="152"/>
    </row>
    <row r="47" spans="1:9" ht="27" customHeight="1">
      <c r="A47" s="165" t="s">
        <v>34</v>
      </c>
      <c r="B47" s="165"/>
      <c r="C47" s="165"/>
      <c r="D47" s="11"/>
      <c r="E47" s="11"/>
      <c r="F47" s="16"/>
      <c r="G47" s="166" t="s">
        <v>36</v>
      </c>
      <c r="H47" s="166"/>
      <c r="I47" s="167"/>
    </row>
    <row r="48" spans="1:9" ht="14.25" customHeight="1" hidden="1">
      <c r="A48" s="42"/>
      <c r="B48" s="42"/>
      <c r="C48" s="42"/>
      <c r="D48" s="11"/>
      <c r="E48" s="11"/>
      <c r="F48" s="11"/>
      <c r="G48" s="43"/>
      <c r="H48" s="43"/>
      <c r="I48" s="44"/>
    </row>
    <row r="49" spans="1:9" ht="14.25" customHeight="1" hidden="1">
      <c r="A49" s="42"/>
      <c r="B49" s="42"/>
      <c r="C49" s="42"/>
      <c r="D49" s="11"/>
      <c r="E49" s="11"/>
      <c r="F49" s="11"/>
      <c r="G49" s="43"/>
      <c r="H49" s="43"/>
      <c r="I49" s="44"/>
    </row>
    <row r="50" spans="1:9" ht="0.75" customHeight="1" hidden="1">
      <c r="A50" s="42"/>
      <c r="B50" s="42"/>
      <c r="C50" s="42"/>
      <c r="D50" s="11"/>
      <c r="E50" s="11"/>
      <c r="F50" s="11"/>
      <c r="G50" s="43"/>
      <c r="H50" s="43"/>
      <c r="I50" s="44"/>
    </row>
    <row r="51" spans="1:9" ht="14.25" customHeight="1" hidden="1">
      <c r="A51" s="42"/>
      <c r="B51" s="42"/>
      <c r="C51" s="42"/>
      <c r="D51" s="11"/>
      <c r="E51" s="11"/>
      <c r="F51" s="11"/>
      <c r="G51" s="43"/>
      <c r="H51" s="43"/>
      <c r="I51" s="44"/>
    </row>
    <row r="52" spans="1:9" ht="14.25" customHeight="1" hidden="1">
      <c r="A52" s="42"/>
      <c r="B52" s="42"/>
      <c r="C52" s="42"/>
      <c r="D52" s="11"/>
      <c r="E52" s="11"/>
      <c r="F52" s="11"/>
      <c r="G52" s="43"/>
      <c r="H52" s="43"/>
      <c r="I52" s="44"/>
    </row>
    <row r="53" spans="3:9" ht="9.75" customHeight="1">
      <c r="C53" s="17"/>
      <c r="D53" s="11"/>
      <c r="E53" s="11"/>
      <c r="F53" s="11"/>
      <c r="G53" s="15"/>
      <c r="H53" s="15"/>
      <c r="I53" s="41"/>
    </row>
    <row r="54" spans="1:9" ht="12" customHeight="1">
      <c r="A54" s="17"/>
      <c r="B54" s="17" t="s">
        <v>46</v>
      </c>
      <c r="C54" s="17"/>
      <c r="D54" s="11"/>
      <c r="E54" s="11"/>
      <c r="F54" s="11"/>
      <c r="G54" s="15"/>
      <c r="H54" s="15"/>
      <c r="I54" s="41"/>
    </row>
    <row r="55" spans="1:9" ht="15.75">
      <c r="A55" s="17"/>
      <c r="B55" s="18" t="s">
        <v>37</v>
      </c>
      <c r="C55" s="17"/>
      <c r="D55" s="11"/>
      <c r="E55" s="11"/>
      <c r="F55" s="11"/>
      <c r="G55" s="15"/>
      <c r="H55" s="15"/>
      <c r="I55" s="41"/>
    </row>
    <row r="56" spans="1:2" ht="15.75">
      <c r="A56" s="19"/>
      <c r="B56" s="20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38:I38"/>
    <mergeCell ref="B6:B8"/>
    <mergeCell ref="A32:I32"/>
    <mergeCell ref="I6:I8"/>
    <mergeCell ref="A46:D46"/>
    <mergeCell ref="A47:C47"/>
    <mergeCell ref="G47:I47"/>
    <mergeCell ref="A10:I10"/>
    <mergeCell ref="A19:I19"/>
    <mergeCell ref="A25:I25"/>
    <mergeCell ref="A42:B42"/>
    <mergeCell ref="E6:F7"/>
    <mergeCell ref="G46:I46"/>
    <mergeCell ref="C6:D7"/>
    <mergeCell ref="B29:I29"/>
    <mergeCell ref="A1:I1"/>
    <mergeCell ref="A2:I2"/>
    <mergeCell ref="A3:I3"/>
    <mergeCell ref="H5:I5"/>
    <mergeCell ref="A6:A8"/>
    <mergeCell ref="G6:H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="150" zoomScaleNormal="150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421875" style="1" customWidth="1"/>
    <col min="4" max="4" width="8.28125" style="1" customWidth="1"/>
    <col min="5" max="5" width="7.4218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</row>
    <row r="2" spans="1:9" ht="15.75">
      <c r="A2" s="157" t="s">
        <v>1</v>
      </c>
      <c r="B2" s="157"/>
      <c r="C2" s="157"/>
      <c r="D2" s="157"/>
      <c r="E2" s="157"/>
      <c r="F2" s="157"/>
      <c r="G2" s="157"/>
      <c r="H2" s="157"/>
      <c r="I2" s="157"/>
    </row>
    <row r="3" spans="1:9" ht="31.5" customHeight="1">
      <c r="A3" s="157" t="s">
        <v>50</v>
      </c>
      <c r="B3" s="157"/>
      <c r="C3" s="157"/>
      <c r="D3" s="157"/>
      <c r="E3" s="157"/>
      <c r="F3" s="157"/>
      <c r="G3" s="157"/>
      <c r="H3" s="157"/>
      <c r="I3" s="157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158" t="s">
        <v>3</v>
      </c>
      <c r="I5" s="158"/>
    </row>
    <row r="6" spans="1:9" ht="12.75" customHeight="1">
      <c r="A6" s="153" t="s">
        <v>4</v>
      </c>
      <c r="B6" s="153" t="s">
        <v>5</v>
      </c>
      <c r="C6" s="153" t="s">
        <v>6</v>
      </c>
      <c r="D6" s="154"/>
      <c r="E6" s="161" t="s">
        <v>41</v>
      </c>
      <c r="F6" s="162"/>
      <c r="G6" s="156" t="s">
        <v>51</v>
      </c>
      <c r="H6" s="153"/>
      <c r="I6" s="153" t="s">
        <v>7</v>
      </c>
    </row>
    <row r="7" spans="1:9" ht="12.75">
      <c r="A7" s="153"/>
      <c r="B7" s="153"/>
      <c r="C7" s="153"/>
      <c r="D7" s="154"/>
      <c r="E7" s="163"/>
      <c r="F7" s="164"/>
      <c r="G7" s="156"/>
      <c r="H7" s="153"/>
      <c r="I7" s="153"/>
    </row>
    <row r="8" spans="1:9" ht="23.25" customHeight="1">
      <c r="A8" s="153"/>
      <c r="B8" s="153"/>
      <c r="C8" s="40" t="s">
        <v>29</v>
      </c>
      <c r="D8" s="40" t="s">
        <v>42</v>
      </c>
      <c r="E8" s="40" t="s">
        <v>41</v>
      </c>
      <c r="F8" s="40" t="s">
        <v>8</v>
      </c>
      <c r="G8" s="40" t="s">
        <v>29</v>
      </c>
      <c r="H8" s="40" t="s">
        <v>42</v>
      </c>
      <c r="I8" s="153"/>
    </row>
    <row r="9" spans="1:9" ht="14.25" customHeight="1">
      <c r="A9" s="40"/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</row>
    <row r="10" spans="1:9" ht="12.75" customHeight="1">
      <c r="A10" s="154" t="s">
        <v>9</v>
      </c>
      <c r="B10" s="155"/>
      <c r="C10" s="155"/>
      <c r="D10" s="155"/>
      <c r="E10" s="155"/>
      <c r="F10" s="155"/>
      <c r="G10" s="155"/>
      <c r="H10" s="155"/>
      <c r="I10" s="156"/>
    </row>
    <row r="11" spans="1:9" ht="12.75">
      <c r="A11" s="40">
        <v>1</v>
      </c>
      <c r="B11" s="3" t="s">
        <v>10</v>
      </c>
      <c r="C11" s="32">
        <f>G11+февраль!C11</f>
        <v>822.3</v>
      </c>
      <c r="D11" s="32">
        <f>H11+февраль!D11</f>
        <v>726.6</v>
      </c>
      <c r="E11" s="5">
        <f>D11/C11</f>
        <v>0.8836191171105436</v>
      </c>
      <c r="F11" s="4">
        <f aca="true" t="shared" si="0" ref="F11:F18">D11-C11</f>
        <v>-95.69999999999993</v>
      </c>
      <c r="G11" s="4">
        <v>822.3</v>
      </c>
      <c r="H11" s="4">
        <v>0</v>
      </c>
      <c r="I11" s="5">
        <v>0</v>
      </c>
    </row>
    <row r="12" spans="1:11" ht="12.75">
      <c r="A12" s="40">
        <v>2</v>
      </c>
      <c r="B12" s="3" t="s">
        <v>11</v>
      </c>
      <c r="C12" s="32">
        <f>G12+февраль!C12</f>
        <v>1190.1</v>
      </c>
      <c r="D12" s="32">
        <f>H12+февраль!D12</f>
        <v>2078</v>
      </c>
      <c r="E12" s="5">
        <f>D12/C12</f>
        <v>1.7460717586757417</v>
      </c>
      <c r="F12" s="4">
        <f t="shared" si="0"/>
        <v>887.9000000000001</v>
      </c>
      <c r="G12" s="4">
        <v>364.4</v>
      </c>
      <c r="H12" s="4">
        <v>1160</v>
      </c>
      <c r="I12" s="5">
        <f>H12/G12</f>
        <v>3.1833150384193196</v>
      </c>
      <c r="K12" s="22"/>
    </row>
    <row r="13" spans="1:9" ht="12.75">
      <c r="A13" s="40">
        <v>3</v>
      </c>
      <c r="B13" s="3" t="s">
        <v>26</v>
      </c>
      <c r="C13" s="32">
        <f>G13+февраль!C13</f>
        <v>45559.3</v>
      </c>
      <c r="D13" s="32">
        <f>H13+февраль!D13</f>
        <v>0</v>
      </c>
      <c r="E13" s="5">
        <v>0</v>
      </c>
      <c r="F13" s="4">
        <f t="shared" si="0"/>
        <v>-45559.3</v>
      </c>
      <c r="G13" s="4">
        <v>45559.3</v>
      </c>
      <c r="H13" s="4">
        <v>0</v>
      </c>
      <c r="I13" s="5">
        <v>0</v>
      </c>
    </row>
    <row r="14" spans="1:11" ht="24.75" customHeight="1">
      <c r="A14" s="40">
        <v>4</v>
      </c>
      <c r="B14" s="3" t="s">
        <v>12</v>
      </c>
      <c r="C14" s="32">
        <f>G14+февраль!C14</f>
        <v>0</v>
      </c>
      <c r="D14" s="32">
        <f>H14+февраль!D14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39">
        <v>5</v>
      </c>
      <c r="B15" s="3" t="s">
        <v>16</v>
      </c>
      <c r="C15" s="32">
        <f>G15+февраль!C15</f>
        <v>19996</v>
      </c>
      <c r="D15" s="32">
        <f>H15+февраль!D15</f>
        <v>8393</v>
      </c>
      <c r="E15" s="5">
        <f>D15/C15</f>
        <v>0.4197339467893579</v>
      </c>
      <c r="F15" s="4">
        <f t="shared" si="0"/>
        <v>-11603</v>
      </c>
      <c r="G15" s="4">
        <v>7020</v>
      </c>
      <c r="H15" s="4">
        <v>3330</v>
      </c>
      <c r="I15" s="5">
        <f>H15/G15</f>
        <v>0.47435897435897434</v>
      </c>
      <c r="K15" s="22"/>
    </row>
    <row r="16" spans="1:11" ht="24.75" customHeight="1">
      <c r="A16" s="39">
        <v>6</v>
      </c>
      <c r="B16" s="3" t="s">
        <v>35</v>
      </c>
      <c r="C16" s="32">
        <f>G16+февраль!C16</f>
        <v>0</v>
      </c>
      <c r="D16" s="32">
        <f>H16+февраль!D16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38">
        <v>7</v>
      </c>
      <c r="B17" s="3" t="s">
        <v>43</v>
      </c>
      <c r="C17" s="32">
        <f>G17+февраль!C17</f>
        <v>0</v>
      </c>
      <c r="D17" s="32">
        <f>H17+февраль!D17</f>
        <v>335</v>
      </c>
      <c r="E17" s="5">
        <v>0</v>
      </c>
      <c r="F17" s="4">
        <f t="shared" si="0"/>
        <v>335</v>
      </c>
      <c r="G17" s="4">
        <v>0</v>
      </c>
      <c r="H17" s="4">
        <v>93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67567.70000000001</v>
      </c>
      <c r="D18" s="8">
        <f>SUM(D11:D17)</f>
        <v>11532.6</v>
      </c>
      <c r="E18" s="9">
        <f>D18/C18</f>
        <v>0.17068214546299487</v>
      </c>
      <c r="F18" s="8">
        <f t="shared" si="0"/>
        <v>-56035.10000000001</v>
      </c>
      <c r="G18" s="8">
        <f>SUM(G11:G17)</f>
        <v>53766</v>
      </c>
      <c r="H18" s="8">
        <f>SUM(H11:H17)</f>
        <v>4583</v>
      </c>
      <c r="I18" s="9">
        <f>H18/G18</f>
        <v>0.0852397425882528</v>
      </c>
    </row>
    <row r="19" spans="1:9" ht="12.75" customHeight="1">
      <c r="A19" s="154" t="s">
        <v>14</v>
      </c>
      <c r="B19" s="155"/>
      <c r="C19" s="155"/>
      <c r="D19" s="155"/>
      <c r="E19" s="155"/>
      <c r="F19" s="155"/>
      <c r="G19" s="155"/>
      <c r="H19" s="155"/>
      <c r="I19" s="156"/>
    </row>
    <row r="20" spans="1:9" ht="24">
      <c r="A20" s="40">
        <v>8</v>
      </c>
      <c r="B20" s="3" t="s">
        <v>15</v>
      </c>
      <c r="C20" s="32">
        <f>G20+февраль!C20</f>
        <v>93</v>
      </c>
      <c r="D20" s="32">
        <f>H20+февраль!D20</f>
        <v>333</v>
      </c>
      <c r="E20" s="5">
        <f>D20/C20</f>
        <v>3.5806451612903225</v>
      </c>
      <c r="F20" s="4">
        <f>D20-C20</f>
        <v>240</v>
      </c>
      <c r="G20" s="4">
        <v>48</v>
      </c>
      <c r="H20" s="4">
        <v>221</v>
      </c>
      <c r="I20" s="5">
        <f>H20/G20</f>
        <v>4.604166666666667</v>
      </c>
    </row>
    <row r="21" spans="1:9" ht="13.5" customHeight="1">
      <c r="A21" s="40">
        <v>9</v>
      </c>
      <c r="B21" s="3" t="s">
        <v>17</v>
      </c>
      <c r="C21" s="32">
        <f>G21+февраль!C21</f>
        <v>7730.1</v>
      </c>
      <c r="D21" s="32">
        <f>H21+февраль!D21</f>
        <v>24167.8</v>
      </c>
      <c r="E21" s="5">
        <f>D21/C21</f>
        <v>3.1264537328107007</v>
      </c>
      <c r="F21" s="4">
        <f>D21-C21</f>
        <v>16437.699999999997</v>
      </c>
      <c r="G21" s="4">
        <v>4466.6</v>
      </c>
      <c r="H21" s="4">
        <v>14154.3</v>
      </c>
      <c r="I21" s="5">
        <f>H21/G21</f>
        <v>3.168920431648233</v>
      </c>
    </row>
    <row r="22" spans="1:9" ht="13.5" customHeight="1">
      <c r="A22" s="6">
        <v>10</v>
      </c>
      <c r="B22" s="34" t="s">
        <v>45</v>
      </c>
      <c r="C22" s="32">
        <f>G22+февраль!C22</f>
        <v>0</v>
      </c>
      <c r="D22" s="32">
        <f>H22+февраль!D22</f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40">
        <v>11</v>
      </c>
      <c r="B23" s="34" t="s">
        <v>49</v>
      </c>
      <c r="C23" s="32">
        <f>G23+февраль!C23</f>
        <v>0</v>
      </c>
      <c r="D23" s="32">
        <f>H23+февраль!D23</f>
        <v>8100</v>
      </c>
      <c r="E23" s="5">
        <v>0</v>
      </c>
      <c r="F23" s="4">
        <f>D23-C23</f>
        <v>8100</v>
      </c>
      <c r="G23" s="4">
        <v>0</v>
      </c>
      <c r="H23" s="4">
        <v>4050</v>
      </c>
      <c r="I23" s="5">
        <v>0</v>
      </c>
    </row>
    <row r="24" spans="1:9" ht="12.75">
      <c r="A24" s="6"/>
      <c r="B24" s="7" t="s">
        <v>13</v>
      </c>
      <c r="C24" s="8">
        <f>SUM(C20:C23)</f>
        <v>7823.1</v>
      </c>
      <c r="D24" s="8">
        <f>SUM(D20:D23)</f>
        <v>32600.8</v>
      </c>
      <c r="E24" s="9">
        <f>D24/C24</f>
        <v>4.167248277537038</v>
      </c>
      <c r="F24" s="8">
        <f>D24-C24</f>
        <v>24777.699999999997</v>
      </c>
      <c r="G24" s="8">
        <f>SUM(G20:G23)</f>
        <v>4514.6</v>
      </c>
      <c r="H24" s="8">
        <f>SUM(H20:H23)</f>
        <v>18425.3</v>
      </c>
      <c r="I24" s="9">
        <f>H24/G24</f>
        <v>4.0812696584415</v>
      </c>
    </row>
    <row r="25" spans="1:9" ht="12.75" customHeight="1">
      <c r="A25" s="154" t="s">
        <v>38</v>
      </c>
      <c r="B25" s="155"/>
      <c r="C25" s="155"/>
      <c r="D25" s="155"/>
      <c r="E25" s="155"/>
      <c r="F25" s="155"/>
      <c r="G25" s="155"/>
      <c r="H25" s="155"/>
      <c r="I25" s="156"/>
    </row>
    <row r="26" spans="1:9" ht="12.75" customHeight="1">
      <c r="A26" s="40">
        <v>12</v>
      </c>
      <c r="B26" s="3" t="s">
        <v>18</v>
      </c>
      <c r="C26" s="32">
        <f>G26+февраль!C26</f>
        <v>1595.3</v>
      </c>
      <c r="D26" s="32">
        <f>H26+февраль!D26</f>
        <v>405.59999999999997</v>
      </c>
      <c r="E26" s="5">
        <f>D26/C26</f>
        <v>0.254246850122234</v>
      </c>
      <c r="F26" s="4">
        <f>D26-C26</f>
        <v>-1189.7</v>
      </c>
      <c r="G26" s="4">
        <v>832</v>
      </c>
      <c r="H26" s="4">
        <v>36.4</v>
      </c>
      <c r="I26" s="5">
        <f>H26/G26</f>
        <v>0.04375</v>
      </c>
    </row>
    <row r="27" spans="1:9" ht="25.5" customHeight="1">
      <c r="A27" s="40">
        <v>13</v>
      </c>
      <c r="B27" s="3" t="s">
        <v>19</v>
      </c>
      <c r="C27" s="32">
        <f>G27+февраль!C27</f>
        <v>2117.9</v>
      </c>
      <c r="D27" s="32">
        <f>H27+февраль!D27</f>
        <v>1518.6</v>
      </c>
      <c r="E27" s="5">
        <f>D27/C27</f>
        <v>0.7170310212946787</v>
      </c>
      <c r="F27" s="4">
        <f>D27-C27</f>
        <v>-599.3000000000002</v>
      </c>
      <c r="G27" s="4">
        <v>419.6</v>
      </c>
      <c r="H27" s="4">
        <v>569.9</v>
      </c>
      <c r="I27" s="5">
        <f>H27/G27</f>
        <v>1.3581982840800761</v>
      </c>
    </row>
    <row r="28" spans="1:9" ht="13.5" customHeight="1">
      <c r="A28" s="6"/>
      <c r="B28" s="7" t="s">
        <v>13</v>
      </c>
      <c r="C28" s="8">
        <f>SUM(C26:C27)</f>
        <v>3713.2</v>
      </c>
      <c r="D28" s="8">
        <f>SUM(D26:D27)</f>
        <v>1924.1999999999998</v>
      </c>
      <c r="E28" s="9">
        <f>D28/C28</f>
        <v>0.5182053215555316</v>
      </c>
      <c r="F28" s="6">
        <f>D28-C28</f>
        <v>-1789</v>
      </c>
      <c r="G28" s="8">
        <f>SUM(G26:G27)</f>
        <v>1251.6</v>
      </c>
      <c r="H28" s="8">
        <f>SUM(H26:H27)</f>
        <v>606.3</v>
      </c>
      <c r="I28" s="9">
        <f>H28/G28</f>
        <v>0.48441994247363374</v>
      </c>
    </row>
    <row r="29" spans="1:9" ht="13.5" customHeight="1">
      <c r="A29" s="6"/>
      <c r="B29" s="159" t="s">
        <v>27</v>
      </c>
      <c r="C29" s="160"/>
      <c r="D29" s="160"/>
      <c r="E29" s="160"/>
      <c r="F29" s="160"/>
      <c r="G29" s="160"/>
      <c r="H29" s="160"/>
      <c r="I29" s="171"/>
    </row>
    <row r="30" spans="1:9" ht="13.5" customHeight="1">
      <c r="A30" s="40">
        <v>14</v>
      </c>
      <c r="B30" s="3" t="s">
        <v>28</v>
      </c>
      <c r="C30" s="32">
        <f>G30+февраль!C30</f>
        <v>950.4000000000001</v>
      </c>
      <c r="D30" s="32">
        <f>H30+февраль!D30</f>
        <v>1600.8</v>
      </c>
      <c r="E30" s="5">
        <f>D30/C30</f>
        <v>1.684343434343434</v>
      </c>
      <c r="F30" s="35">
        <f>D30-C30</f>
        <v>650.3999999999999</v>
      </c>
      <c r="G30" s="35">
        <v>250.2</v>
      </c>
      <c r="H30" s="35">
        <v>600</v>
      </c>
      <c r="I30" s="33">
        <f>H30/G30</f>
        <v>2.3980815347721824</v>
      </c>
    </row>
    <row r="31" spans="1:9" s="46" customFormat="1" ht="13.5" customHeight="1">
      <c r="A31" s="6"/>
      <c r="B31" s="7" t="s">
        <v>13</v>
      </c>
      <c r="C31" s="8">
        <f>SUM(C30)</f>
        <v>950.4000000000001</v>
      </c>
      <c r="D31" s="8">
        <f>SUM(D30)</f>
        <v>1600.8</v>
      </c>
      <c r="E31" s="9">
        <f>D31/C31</f>
        <v>1.684343434343434</v>
      </c>
      <c r="F31" s="6">
        <f>D31-C31</f>
        <v>650.3999999999999</v>
      </c>
      <c r="G31" s="8">
        <f>SUM(G30)</f>
        <v>250.2</v>
      </c>
      <c r="H31" s="8">
        <f>SUM(H30)</f>
        <v>600</v>
      </c>
      <c r="I31" s="36">
        <f>H31/G31</f>
        <v>2.3980815347721824</v>
      </c>
    </row>
    <row r="32" spans="1:9" s="21" customFormat="1" ht="12.75" customHeight="1">
      <c r="A32" s="154" t="s">
        <v>23</v>
      </c>
      <c r="B32" s="155"/>
      <c r="C32" s="155"/>
      <c r="D32" s="155"/>
      <c r="E32" s="155"/>
      <c r="F32" s="155"/>
      <c r="G32" s="155"/>
      <c r="H32" s="155"/>
      <c r="I32" s="156"/>
    </row>
    <row r="33" spans="1:9" ht="24" hidden="1">
      <c r="A33" s="40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40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40">
        <v>15</v>
      </c>
      <c r="B35" s="3" t="s">
        <v>24</v>
      </c>
      <c r="C35" s="32">
        <f>G35+февраль!C35</f>
        <v>1027.3</v>
      </c>
      <c r="D35" s="32">
        <f>H35+февраль!D35</f>
        <v>1089.5</v>
      </c>
      <c r="E35" s="9">
        <f>D35/C35</f>
        <v>1.060547065122165</v>
      </c>
      <c r="F35" s="35">
        <f>D35-C35</f>
        <v>62.200000000000045</v>
      </c>
      <c r="G35" s="4">
        <v>0</v>
      </c>
      <c r="H35" s="4">
        <v>469.5</v>
      </c>
      <c r="I35" s="36">
        <v>0</v>
      </c>
    </row>
    <row r="36" spans="1:9" ht="12.75" customHeight="1" hidden="1">
      <c r="A36" s="40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1027.3</v>
      </c>
      <c r="D37" s="8">
        <f>SUM(D35:D36)</f>
        <v>1089.5</v>
      </c>
      <c r="E37" s="9">
        <f>D37/C37</f>
        <v>1.060547065122165</v>
      </c>
      <c r="F37" s="35">
        <f>D37-C37</f>
        <v>62.200000000000045</v>
      </c>
      <c r="G37" s="4">
        <v>0</v>
      </c>
      <c r="H37" s="8">
        <f>SUM(H35:H36)</f>
        <v>469.5</v>
      </c>
      <c r="I37" s="36">
        <v>0</v>
      </c>
    </row>
    <row r="38" spans="1:9" ht="12.75">
      <c r="A38" s="154" t="s">
        <v>31</v>
      </c>
      <c r="B38" s="155"/>
      <c r="C38" s="155"/>
      <c r="D38" s="155"/>
      <c r="E38" s="155"/>
      <c r="F38" s="155"/>
      <c r="G38" s="155"/>
      <c r="H38" s="155"/>
      <c r="I38" s="156"/>
    </row>
    <row r="39" spans="1:9" ht="12.75">
      <c r="A39" s="40">
        <v>16</v>
      </c>
      <c r="B39" s="3" t="s">
        <v>30</v>
      </c>
      <c r="C39" s="32">
        <f>G39+февраль!C39</f>
        <v>1047</v>
      </c>
      <c r="D39" s="32">
        <f>H39+февраль!D39</f>
        <v>0</v>
      </c>
      <c r="E39" s="5">
        <v>0</v>
      </c>
      <c r="F39" s="37">
        <f>D39-C39</f>
        <v>-1047</v>
      </c>
      <c r="G39" s="4">
        <v>1047</v>
      </c>
      <c r="H39" s="4">
        <v>0</v>
      </c>
      <c r="I39" s="4">
        <v>0</v>
      </c>
    </row>
    <row r="40" spans="1:9" ht="12.75">
      <c r="A40" s="40">
        <v>17</v>
      </c>
      <c r="B40" s="34" t="s">
        <v>32</v>
      </c>
      <c r="C40" s="32">
        <f>G40+февраль!C40</f>
        <v>0</v>
      </c>
      <c r="D40" s="32">
        <f>H40+февраль!D40</f>
        <v>474.29999999999995</v>
      </c>
      <c r="E40" s="5">
        <v>0</v>
      </c>
      <c r="F40" s="4">
        <f>D40-C40</f>
        <v>474.29999999999995</v>
      </c>
      <c r="G40" s="4">
        <v>0</v>
      </c>
      <c r="H40" s="4">
        <v>275.9</v>
      </c>
      <c r="I40" s="5">
        <v>0</v>
      </c>
    </row>
    <row r="41" spans="1:9" ht="12.75">
      <c r="A41" s="6"/>
      <c r="B41" s="45" t="s">
        <v>13</v>
      </c>
      <c r="C41" s="8">
        <f>SUM(C39:C40)</f>
        <v>1047</v>
      </c>
      <c r="D41" s="8">
        <f>SUM(D39:D40)</f>
        <v>474.29999999999995</v>
      </c>
      <c r="E41" s="9">
        <f>D41/C41</f>
        <v>0.45300859598853865</v>
      </c>
      <c r="F41" s="8">
        <f>SUM(F39:F40)</f>
        <v>-572.7</v>
      </c>
      <c r="G41" s="8">
        <f>SUM(G39:G40)</f>
        <v>1047</v>
      </c>
      <c r="H41" s="8">
        <f>SUM(H39:H40)</f>
        <v>275.9</v>
      </c>
      <c r="I41" s="9">
        <f>H41/G41</f>
        <v>0.26351480420248324</v>
      </c>
    </row>
    <row r="42" spans="1:9" ht="14.25" customHeight="1">
      <c r="A42" s="168" t="s">
        <v>25</v>
      </c>
      <c r="B42" s="169"/>
      <c r="C42" s="8">
        <f>C18+C24+C28+C31+C37+C41</f>
        <v>82128.70000000001</v>
      </c>
      <c r="D42" s="8">
        <f>D18+D24+D28+D31+D37+D41</f>
        <v>49222.200000000004</v>
      </c>
      <c r="E42" s="9">
        <f>D42/C42</f>
        <v>0.5993300758443759</v>
      </c>
      <c r="F42" s="8">
        <f>D42-C42</f>
        <v>-32906.50000000001</v>
      </c>
      <c r="G42" s="23">
        <f>G18+G24+G28+G31+G37+G41</f>
        <v>60829.399999999994</v>
      </c>
      <c r="H42" s="8">
        <f>H18+H24+H28+H31+H37+H41</f>
        <v>24960</v>
      </c>
      <c r="I42" s="9">
        <f>H42/G42</f>
        <v>0.41032790065330255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170" t="s">
        <v>33</v>
      </c>
      <c r="B46" s="170"/>
      <c r="C46" s="170"/>
      <c r="D46" s="170"/>
      <c r="E46" s="11"/>
      <c r="F46" s="11"/>
      <c r="G46" s="172"/>
      <c r="H46" s="172"/>
      <c r="I46" s="172"/>
    </row>
    <row r="47" spans="1:9" ht="27" customHeight="1">
      <c r="A47" s="165" t="s">
        <v>34</v>
      </c>
      <c r="B47" s="165"/>
      <c r="C47" s="165"/>
      <c r="D47" s="11"/>
      <c r="E47" s="11"/>
      <c r="F47" s="47"/>
      <c r="G47" s="166" t="s">
        <v>36</v>
      </c>
      <c r="H47" s="166"/>
      <c r="I47" s="167"/>
    </row>
    <row r="48" spans="1:9" ht="14.25" customHeight="1" hidden="1">
      <c r="A48" s="42"/>
      <c r="B48" s="42"/>
      <c r="C48" s="42"/>
      <c r="D48" s="11"/>
      <c r="E48" s="11"/>
      <c r="F48" s="11"/>
      <c r="G48" s="43"/>
      <c r="H48" s="43"/>
      <c r="I48" s="44"/>
    </row>
    <row r="49" spans="1:9" ht="14.25" customHeight="1" hidden="1">
      <c r="A49" s="42"/>
      <c r="B49" s="42"/>
      <c r="C49" s="42"/>
      <c r="D49" s="11"/>
      <c r="E49" s="11"/>
      <c r="F49" s="11"/>
      <c r="G49" s="43"/>
      <c r="H49" s="43"/>
      <c r="I49" s="44"/>
    </row>
    <row r="50" spans="1:9" ht="0.75" customHeight="1" hidden="1">
      <c r="A50" s="42"/>
      <c r="B50" s="42"/>
      <c r="C50" s="42"/>
      <c r="D50" s="11"/>
      <c r="E50" s="11"/>
      <c r="F50" s="11"/>
      <c r="G50" s="43"/>
      <c r="H50" s="43"/>
      <c r="I50" s="44"/>
    </row>
    <row r="51" spans="1:9" ht="14.25" customHeight="1" hidden="1">
      <c r="A51" s="42"/>
      <c r="B51" s="42"/>
      <c r="C51" s="42"/>
      <c r="D51" s="11"/>
      <c r="E51" s="11"/>
      <c r="F51" s="11"/>
      <c r="G51" s="43"/>
      <c r="H51" s="43"/>
      <c r="I51" s="44"/>
    </row>
    <row r="52" spans="1:9" ht="14.25" customHeight="1" hidden="1">
      <c r="A52" s="42"/>
      <c r="B52" s="42"/>
      <c r="C52" s="42"/>
      <c r="D52" s="11"/>
      <c r="E52" s="11"/>
      <c r="F52" s="11"/>
      <c r="G52" s="43"/>
      <c r="H52" s="43"/>
      <c r="I52" s="44"/>
    </row>
    <row r="53" spans="3:9" ht="9.75" customHeight="1">
      <c r="C53" s="17"/>
      <c r="D53" s="11"/>
      <c r="E53" s="11"/>
      <c r="F53" s="11"/>
      <c r="G53" s="15"/>
      <c r="H53" s="15"/>
      <c r="I53" s="41"/>
    </row>
    <row r="54" spans="1:9" ht="12" customHeight="1">
      <c r="A54" s="17"/>
      <c r="B54" s="17" t="s">
        <v>52</v>
      </c>
      <c r="C54" s="17"/>
      <c r="D54" s="11"/>
      <c r="E54" s="11"/>
      <c r="F54" s="11"/>
      <c r="G54" s="15"/>
      <c r="H54" s="15"/>
      <c r="I54" s="41"/>
    </row>
    <row r="55" spans="1:9" ht="15.75">
      <c r="A55" s="17"/>
      <c r="B55" s="18" t="s">
        <v>37</v>
      </c>
      <c r="C55" s="17"/>
      <c r="D55" s="11"/>
      <c r="E55" s="11"/>
      <c r="F55" s="11"/>
      <c r="G55" s="15"/>
      <c r="H55" s="15"/>
      <c r="I55" s="41"/>
    </row>
    <row r="56" spans="1:2" ht="15.75">
      <c r="A56" s="19"/>
      <c r="B56" s="48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38:I38"/>
    <mergeCell ref="B6:B8"/>
    <mergeCell ref="A32:I32"/>
    <mergeCell ref="I6:I8"/>
    <mergeCell ref="A46:D46"/>
    <mergeCell ref="A47:C47"/>
    <mergeCell ref="G47:I47"/>
    <mergeCell ref="A10:I10"/>
    <mergeCell ref="A19:I19"/>
    <mergeCell ref="A25:I25"/>
    <mergeCell ref="A42:B42"/>
    <mergeCell ref="E6:F7"/>
    <mergeCell ref="G46:I46"/>
    <mergeCell ref="C6:D7"/>
    <mergeCell ref="B29:I29"/>
    <mergeCell ref="A1:I1"/>
    <mergeCell ref="A2:I2"/>
    <mergeCell ref="A3:I3"/>
    <mergeCell ref="H5:I5"/>
    <mergeCell ref="A6:A8"/>
    <mergeCell ref="G6: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="130" zoomScaleNormal="130" zoomScalePageLayoutView="0" workbookViewId="0" topLeftCell="A10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421875" style="1" customWidth="1"/>
    <col min="4" max="4" width="8.28125" style="1" customWidth="1"/>
    <col min="5" max="5" width="7.71093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</row>
    <row r="2" spans="1:9" ht="15.75">
      <c r="A2" s="157" t="s">
        <v>1</v>
      </c>
      <c r="B2" s="157"/>
      <c r="C2" s="157"/>
      <c r="D2" s="157"/>
      <c r="E2" s="157"/>
      <c r="F2" s="157"/>
      <c r="G2" s="157"/>
      <c r="H2" s="157"/>
      <c r="I2" s="157"/>
    </row>
    <row r="3" spans="1:9" ht="31.5" customHeight="1">
      <c r="A3" s="157" t="s">
        <v>53</v>
      </c>
      <c r="B3" s="157"/>
      <c r="C3" s="157"/>
      <c r="D3" s="157"/>
      <c r="E3" s="157"/>
      <c r="F3" s="157"/>
      <c r="G3" s="157"/>
      <c r="H3" s="157"/>
      <c r="I3" s="157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158" t="s">
        <v>3</v>
      </c>
      <c r="I5" s="158"/>
    </row>
    <row r="6" spans="1:9" ht="12.75" customHeight="1">
      <c r="A6" s="153" t="s">
        <v>4</v>
      </c>
      <c r="B6" s="153" t="s">
        <v>5</v>
      </c>
      <c r="C6" s="153" t="s">
        <v>6</v>
      </c>
      <c r="D6" s="154"/>
      <c r="E6" s="161" t="s">
        <v>41</v>
      </c>
      <c r="F6" s="162"/>
      <c r="G6" s="156" t="s">
        <v>54</v>
      </c>
      <c r="H6" s="153"/>
      <c r="I6" s="153" t="s">
        <v>7</v>
      </c>
    </row>
    <row r="7" spans="1:9" ht="12.75">
      <c r="A7" s="153"/>
      <c r="B7" s="153"/>
      <c r="C7" s="153"/>
      <c r="D7" s="154"/>
      <c r="E7" s="163"/>
      <c r="F7" s="164"/>
      <c r="G7" s="156"/>
      <c r="H7" s="153"/>
      <c r="I7" s="153"/>
    </row>
    <row r="8" spans="1:9" ht="23.25" customHeight="1">
      <c r="A8" s="153"/>
      <c r="B8" s="153"/>
      <c r="C8" s="54" t="s">
        <v>29</v>
      </c>
      <c r="D8" s="54" t="s">
        <v>42</v>
      </c>
      <c r="E8" s="54" t="s">
        <v>41</v>
      </c>
      <c r="F8" s="54" t="s">
        <v>8</v>
      </c>
      <c r="G8" s="54" t="s">
        <v>29</v>
      </c>
      <c r="H8" s="54" t="s">
        <v>42</v>
      </c>
      <c r="I8" s="153"/>
    </row>
    <row r="9" spans="1:9" ht="14.25" customHeight="1">
      <c r="A9" s="54"/>
      <c r="B9" s="54">
        <v>1</v>
      </c>
      <c r="C9" s="54">
        <v>2</v>
      </c>
      <c r="D9" s="54">
        <v>3</v>
      </c>
      <c r="E9" s="54">
        <v>4</v>
      </c>
      <c r="F9" s="54">
        <v>5</v>
      </c>
      <c r="G9" s="54">
        <v>6</v>
      </c>
      <c r="H9" s="54">
        <v>7</v>
      </c>
      <c r="I9" s="54">
        <v>8</v>
      </c>
    </row>
    <row r="10" spans="1:9" ht="12.75" customHeight="1">
      <c r="A10" s="154" t="s">
        <v>9</v>
      </c>
      <c r="B10" s="155"/>
      <c r="C10" s="155"/>
      <c r="D10" s="155"/>
      <c r="E10" s="155"/>
      <c r="F10" s="155"/>
      <c r="G10" s="155"/>
      <c r="H10" s="155"/>
      <c r="I10" s="156"/>
    </row>
    <row r="11" spans="1:9" ht="12.75">
      <c r="A11" s="54">
        <v>1</v>
      </c>
      <c r="B11" s="3" t="s">
        <v>10</v>
      </c>
      <c r="C11" s="32">
        <f>G11+март!C11</f>
        <v>1967</v>
      </c>
      <c r="D11" s="32">
        <f>H11+март!D11</f>
        <v>913.2</v>
      </c>
      <c r="E11" s="5">
        <f>D11/C11</f>
        <v>0.4642602948652771</v>
      </c>
      <c r="F11" s="4">
        <f aca="true" t="shared" si="0" ref="F11:F18">D11-C11</f>
        <v>-1053.8</v>
      </c>
      <c r="G11" s="4">
        <v>1144.7</v>
      </c>
      <c r="H11" s="4">
        <v>186.6</v>
      </c>
      <c r="I11" s="5">
        <f>H11/G11</f>
        <v>0.16301214291954222</v>
      </c>
    </row>
    <row r="12" spans="1:11" ht="12.75">
      <c r="A12" s="54">
        <v>2</v>
      </c>
      <c r="B12" s="3" t="s">
        <v>11</v>
      </c>
      <c r="C12" s="32">
        <f>G12+март!C12</f>
        <v>1554.5</v>
      </c>
      <c r="D12" s="32">
        <f>H12+март!D12</f>
        <v>6078</v>
      </c>
      <c r="E12" s="5">
        <f>D12/C12</f>
        <v>3.909938887101962</v>
      </c>
      <c r="F12" s="4">
        <f t="shared" si="0"/>
        <v>4523.5</v>
      </c>
      <c r="G12" s="4">
        <v>364.4</v>
      </c>
      <c r="H12" s="4">
        <v>4000</v>
      </c>
      <c r="I12" s="5">
        <f>H12/G12</f>
        <v>10.976948408342482</v>
      </c>
      <c r="K12" s="22"/>
    </row>
    <row r="13" spans="1:9" ht="12.75">
      <c r="A13" s="54">
        <v>3</v>
      </c>
      <c r="B13" s="3" t="s">
        <v>26</v>
      </c>
      <c r="C13" s="32">
        <f>G13+март!C13</f>
        <v>136677.90000000002</v>
      </c>
      <c r="D13" s="32">
        <f>H13+март!D13</f>
        <v>0</v>
      </c>
      <c r="E13" s="5">
        <v>0</v>
      </c>
      <c r="F13" s="4">
        <f t="shared" si="0"/>
        <v>-136677.90000000002</v>
      </c>
      <c r="G13" s="4">
        <v>91118.6</v>
      </c>
      <c r="H13" s="4">
        <v>0</v>
      </c>
      <c r="I13" s="5">
        <v>0</v>
      </c>
    </row>
    <row r="14" spans="1:11" ht="24.75" customHeight="1">
      <c r="A14" s="54">
        <v>4</v>
      </c>
      <c r="B14" s="3" t="s">
        <v>12</v>
      </c>
      <c r="C14" s="32">
        <f>G14+март!C14</f>
        <v>0</v>
      </c>
      <c r="D14" s="32">
        <f>H14+март!D14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52">
        <v>5</v>
      </c>
      <c r="B15" s="3" t="s">
        <v>16</v>
      </c>
      <c r="C15" s="32">
        <f>G15+март!C15</f>
        <v>26348</v>
      </c>
      <c r="D15" s="32">
        <f>H15+март!D15</f>
        <v>13284</v>
      </c>
      <c r="E15" s="5">
        <f>D15/C15</f>
        <v>0.5041748899347199</v>
      </c>
      <c r="F15" s="4">
        <f t="shared" si="0"/>
        <v>-13064</v>
      </c>
      <c r="G15" s="4">
        <v>6352</v>
      </c>
      <c r="H15" s="4">
        <v>4891</v>
      </c>
      <c r="I15" s="5">
        <f>H15/G15</f>
        <v>0.7699937027707808</v>
      </c>
      <c r="K15" s="22"/>
    </row>
    <row r="16" spans="1:11" ht="24.75" customHeight="1">
      <c r="A16" s="52">
        <v>6</v>
      </c>
      <c r="B16" s="3" t="s">
        <v>35</v>
      </c>
      <c r="C16" s="32">
        <f>G16+март!C16</f>
        <v>0</v>
      </c>
      <c r="D16" s="32">
        <f>H16+март!D16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56">
        <v>7</v>
      </c>
      <c r="B17" s="3" t="s">
        <v>43</v>
      </c>
      <c r="C17" s="32">
        <f>G17+март!C17</f>
        <v>0</v>
      </c>
      <c r="D17" s="32">
        <f>H17+март!D17</f>
        <v>433</v>
      </c>
      <c r="E17" s="5">
        <v>0</v>
      </c>
      <c r="F17" s="4">
        <f t="shared" si="0"/>
        <v>433</v>
      </c>
      <c r="G17" s="4">
        <v>0</v>
      </c>
      <c r="H17" s="4">
        <v>98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166547.40000000002</v>
      </c>
      <c r="D18" s="8">
        <f>SUM(D11:D17)</f>
        <v>20708.2</v>
      </c>
      <c r="E18" s="9">
        <f>D18/C18</f>
        <v>0.12433817639903114</v>
      </c>
      <c r="F18" s="8">
        <f t="shared" si="0"/>
        <v>-145839.2</v>
      </c>
      <c r="G18" s="8">
        <f>SUM(G11:G17)</f>
        <v>98979.70000000001</v>
      </c>
      <c r="H18" s="8">
        <f>SUM(H11:H17)</f>
        <v>9175.6</v>
      </c>
      <c r="I18" s="9">
        <f>H18/G18</f>
        <v>0.0927018368412917</v>
      </c>
    </row>
    <row r="19" spans="1:9" ht="12.75" customHeight="1">
      <c r="A19" s="154" t="s">
        <v>14</v>
      </c>
      <c r="B19" s="155"/>
      <c r="C19" s="155"/>
      <c r="D19" s="155"/>
      <c r="E19" s="155"/>
      <c r="F19" s="155"/>
      <c r="G19" s="155"/>
      <c r="H19" s="155"/>
      <c r="I19" s="156"/>
    </row>
    <row r="20" spans="1:9" ht="24">
      <c r="A20" s="54">
        <v>8</v>
      </c>
      <c r="B20" s="3" t="s">
        <v>15</v>
      </c>
      <c r="C20" s="32">
        <f>G20+март!C20</f>
        <v>306</v>
      </c>
      <c r="D20" s="32">
        <f>H20+март!D20</f>
        <v>333</v>
      </c>
      <c r="E20" s="5">
        <f>D20/C20</f>
        <v>1.088235294117647</v>
      </c>
      <c r="F20" s="4">
        <f>D20-C20</f>
        <v>27</v>
      </c>
      <c r="G20" s="4">
        <v>213</v>
      </c>
      <c r="H20" s="4">
        <v>0</v>
      </c>
      <c r="I20" s="5">
        <f>H20/G20</f>
        <v>0</v>
      </c>
    </row>
    <row r="21" spans="1:9" ht="13.5" customHeight="1">
      <c r="A21" s="54">
        <v>9</v>
      </c>
      <c r="B21" s="3" t="s">
        <v>17</v>
      </c>
      <c r="C21" s="32">
        <f>G21+март!C21</f>
        <v>10539.8</v>
      </c>
      <c r="D21" s="32">
        <f>H21+март!D21</f>
        <v>24662.7</v>
      </c>
      <c r="E21" s="5">
        <f>D21/C21</f>
        <v>2.3399590125049814</v>
      </c>
      <c r="F21" s="4">
        <f>D21-C21</f>
        <v>14122.900000000001</v>
      </c>
      <c r="G21" s="4">
        <v>2809.7</v>
      </c>
      <c r="H21" s="4">
        <v>494.9</v>
      </c>
      <c r="I21" s="5">
        <f>H21/G21</f>
        <v>0.17613980140228494</v>
      </c>
    </row>
    <row r="22" spans="1:9" ht="13.5" customHeight="1">
      <c r="A22" s="6">
        <v>10</v>
      </c>
      <c r="B22" s="34" t="s">
        <v>45</v>
      </c>
      <c r="C22" s="32">
        <f>G22+март!C22</f>
        <v>0</v>
      </c>
      <c r="D22" s="32">
        <f>H22+март!D22</f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54">
        <v>11</v>
      </c>
      <c r="B23" s="34" t="s">
        <v>49</v>
      </c>
      <c r="C23" s="32">
        <f>G23+март!C23</f>
        <v>0</v>
      </c>
      <c r="D23" s="32">
        <f>H23+март!D23</f>
        <v>14400</v>
      </c>
      <c r="E23" s="5">
        <v>0</v>
      </c>
      <c r="F23" s="4">
        <f>D23-C23</f>
        <v>14400</v>
      </c>
      <c r="G23" s="4">
        <v>0</v>
      </c>
      <c r="H23" s="4">
        <v>6300</v>
      </c>
      <c r="I23" s="5">
        <v>0</v>
      </c>
    </row>
    <row r="24" spans="1:9" ht="12.75">
      <c r="A24" s="6"/>
      <c r="B24" s="7" t="s">
        <v>13</v>
      </c>
      <c r="C24" s="8">
        <f>SUM(C20:C23)</f>
        <v>10845.8</v>
      </c>
      <c r="D24" s="8">
        <f>SUM(D20:D23)</f>
        <v>39395.7</v>
      </c>
      <c r="E24" s="9">
        <f>D24/C24</f>
        <v>3.6323461616478268</v>
      </c>
      <c r="F24" s="8">
        <f>D24-C24</f>
        <v>28549.899999999998</v>
      </c>
      <c r="G24" s="8">
        <f>SUM(G20:G23)</f>
        <v>3022.7</v>
      </c>
      <c r="H24" s="8">
        <f>SUM(H20:H23)</f>
        <v>6794.9</v>
      </c>
      <c r="I24" s="9">
        <f>H24/G24</f>
        <v>2.2479571244251826</v>
      </c>
    </row>
    <row r="25" spans="1:9" ht="12.75" customHeight="1">
      <c r="A25" s="154" t="s">
        <v>38</v>
      </c>
      <c r="B25" s="155"/>
      <c r="C25" s="155"/>
      <c r="D25" s="155"/>
      <c r="E25" s="155"/>
      <c r="F25" s="155"/>
      <c r="G25" s="155"/>
      <c r="H25" s="155"/>
      <c r="I25" s="156"/>
    </row>
    <row r="26" spans="1:9" ht="12.75" customHeight="1">
      <c r="A26" s="54">
        <v>12</v>
      </c>
      <c r="B26" s="3" t="s">
        <v>18</v>
      </c>
      <c r="C26" s="32">
        <f>G26+март!C26</f>
        <v>1920.3</v>
      </c>
      <c r="D26" s="32">
        <f>H26+март!D26</f>
        <v>405.59999999999997</v>
      </c>
      <c r="E26" s="5">
        <f>D26/C26</f>
        <v>0.21121699734416496</v>
      </c>
      <c r="F26" s="4">
        <f>D26-C26</f>
        <v>-1514.7</v>
      </c>
      <c r="G26" s="4">
        <v>325</v>
      </c>
      <c r="H26" s="4">
        <v>0</v>
      </c>
      <c r="I26" s="5">
        <f>H26/G26</f>
        <v>0</v>
      </c>
    </row>
    <row r="27" spans="1:9" ht="25.5" customHeight="1">
      <c r="A27" s="54">
        <v>13</v>
      </c>
      <c r="B27" s="3" t="s">
        <v>19</v>
      </c>
      <c r="C27" s="32">
        <f>G27+март!C27</f>
        <v>2117.9</v>
      </c>
      <c r="D27" s="32">
        <f>H27+март!D27</f>
        <v>2379.3999999999996</v>
      </c>
      <c r="E27" s="5">
        <f>D27/C27</f>
        <v>1.1234713631427355</v>
      </c>
      <c r="F27" s="4">
        <f>D27-C27</f>
        <v>261.49999999999955</v>
      </c>
      <c r="G27" s="4">
        <v>0</v>
      </c>
      <c r="H27" s="4">
        <v>860.8</v>
      </c>
      <c r="I27" s="5">
        <v>0</v>
      </c>
    </row>
    <row r="28" spans="1:9" ht="13.5" customHeight="1">
      <c r="A28" s="6"/>
      <c r="B28" s="7" t="s">
        <v>13</v>
      </c>
      <c r="C28" s="8">
        <f>SUM(C26:C27)</f>
        <v>4038.2</v>
      </c>
      <c r="D28" s="8">
        <f>SUM(D26:D27)</f>
        <v>2784.9999999999995</v>
      </c>
      <c r="E28" s="9">
        <f>D28/C28</f>
        <v>0.689663711554653</v>
      </c>
      <c r="F28" s="6">
        <f>D28-C28</f>
        <v>-1253.2000000000003</v>
      </c>
      <c r="G28" s="8">
        <f>SUM(G26:G27)</f>
        <v>325</v>
      </c>
      <c r="H28" s="8">
        <f>SUM(H26:H27)</f>
        <v>860.8</v>
      </c>
      <c r="I28" s="9">
        <f>H28/G28</f>
        <v>2.6486153846153844</v>
      </c>
    </row>
    <row r="29" spans="1:9" ht="13.5" customHeight="1">
      <c r="A29" s="6"/>
      <c r="B29" s="159" t="s">
        <v>27</v>
      </c>
      <c r="C29" s="160"/>
      <c r="D29" s="160"/>
      <c r="E29" s="160"/>
      <c r="F29" s="160"/>
      <c r="G29" s="160"/>
      <c r="H29" s="160"/>
      <c r="I29" s="171"/>
    </row>
    <row r="30" spans="1:9" ht="13.5" customHeight="1">
      <c r="A30" s="54">
        <v>14</v>
      </c>
      <c r="B30" s="3" t="s">
        <v>28</v>
      </c>
      <c r="C30" s="32">
        <f>G30+март!C30</f>
        <v>1250.4</v>
      </c>
      <c r="D30" s="32">
        <f>H30+март!D30</f>
        <v>2801.2</v>
      </c>
      <c r="E30" s="5">
        <f>D30/C30</f>
        <v>2.2402431222008956</v>
      </c>
      <c r="F30" s="35">
        <f>D30-C30</f>
        <v>1550.7999999999997</v>
      </c>
      <c r="G30" s="35">
        <v>300</v>
      </c>
      <c r="H30" s="35">
        <v>1200.4</v>
      </c>
      <c r="I30" s="33">
        <f>H30/G30</f>
        <v>4.001333333333334</v>
      </c>
    </row>
    <row r="31" spans="1:9" s="46" customFormat="1" ht="13.5" customHeight="1">
      <c r="A31" s="6"/>
      <c r="B31" s="7" t="s">
        <v>13</v>
      </c>
      <c r="C31" s="8">
        <f>SUM(C30)</f>
        <v>1250.4</v>
      </c>
      <c r="D31" s="8">
        <f>SUM(D30)</f>
        <v>2801.2</v>
      </c>
      <c r="E31" s="9">
        <f>D31/C31</f>
        <v>2.2402431222008956</v>
      </c>
      <c r="F31" s="6">
        <f>D31-C31</f>
        <v>1550.7999999999997</v>
      </c>
      <c r="G31" s="8">
        <f>SUM(G30)</f>
        <v>300</v>
      </c>
      <c r="H31" s="8">
        <f>SUM(H30)</f>
        <v>1200.4</v>
      </c>
      <c r="I31" s="36">
        <f>H31/G31</f>
        <v>4.001333333333334</v>
      </c>
    </row>
    <row r="32" spans="1:9" s="21" customFormat="1" ht="12.75" customHeight="1">
      <c r="A32" s="154" t="s">
        <v>23</v>
      </c>
      <c r="B32" s="155"/>
      <c r="C32" s="155"/>
      <c r="D32" s="155"/>
      <c r="E32" s="155"/>
      <c r="F32" s="155"/>
      <c r="G32" s="155"/>
      <c r="H32" s="155"/>
      <c r="I32" s="156"/>
    </row>
    <row r="33" spans="1:9" ht="24" hidden="1">
      <c r="A33" s="54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54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54">
        <v>15</v>
      </c>
      <c r="B35" s="3" t="s">
        <v>24</v>
      </c>
      <c r="C35" s="32">
        <f>G35+март!C35</f>
        <v>1027.3</v>
      </c>
      <c r="D35" s="32">
        <f>H35+март!D35</f>
        <v>1567.6</v>
      </c>
      <c r="E35" s="5">
        <f>D35/C35</f>
        <v>1.52594178915604</v>
      </c>
      <c r="F35" s="35">
        <f>D35-C35</f>
        <v>540.3</v>
      </c>
      <c r="G35" s="4">
        <v>0</v>
      </c>
      <c r="H35" s="4">
        <v>478.1</v>
      </c>
      <c r="I35" s="36">
        <v>0</v>
      </c>
    </row>
    <row r="36" spans="1:9" ht="12.75" customHeight="1" hidden="1">
      <c r="A36" s="54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1027.3</v>
      </c>
      <c r="D37" s="8">
        <f>SUM(D35:D36)</f>
        <v>1567.6</v>
      </c>
      <c r="E37" s="9">
        <f>D37/C37</f>
        <v>1.52594178915604</v>
      </c>
      <c r="F37" s="35">
        <f>D37-C37</f>
        <v>540.3</v>
      </c>
      <c r="G37" s="4">
        <v>0</v>
      </c>
      <c r="H37" s="8">
        <f>SUM(H35:H36)</f>
        <v>478.1</v>
      </c>
      <c r="I37" s="36">
        <v>0</v>
      </c>
    </row>
    <row r="38" spans="1:9" ht="12.75">
      <c r="A38" s="154" t="s">
        <v>31</v>
      </c>
      <c r="B38" s="155"/>
      <c r="C38" s="155"/>
      <c r="D38" s="155"/>
      <c r="E38" s="155"/>
      <c r="F38" s="155"/>
      <c r="G38" s="155"/>
      <c r="H38" s="155"/>
      <c r="I38" s="156"/>
    </row>
    <row r="39" spans="1:9" ht="12.75">
      <c r="A39" s="54">
        <v>16</v>
      </c>
      <c r="B39" s="3" t="s">
        <v>30</v>
      </c>
      <c r="C39" s="32">
        <f>G39+март!C39</f>
        <v>1471</v>
      </c>
      <c r="D39" s="32">
        <f>H39+март!D39</f>
        <v>0</v>
      </c>
      <c r="E39" s="5">
        <v>0</v>
      </c>
      <c r="F39" s="37">
        <f>D39-C39</f>
        <v>-1471</v>
      </c>
      <c r="G39" s="4">
        <v>424</v>
      </c>
      <c r="H39" s="4">
        <v>0</v>
      </c>
      <c r="I39" s="4">
        <v>0</v>
      </c>
    </row>
    <row r="40" spans="1:9" ht="12.75">
      <c r="A40" s="54">
        <v>17</v>
      </c>
      <c r="B40" s="34" t="s">
        <v>32</v>
      </c>
      <c r="C40" s="32">
        <f>G40+март!C40</f>
        <v>935.6</v>
      </c>
      <c r="D40" s="32">
        <f>H40+март!D40</f>
        <v>612.3</v>
      </c>
      <c r="E40" s="5">
        <f>D40/C40</f>
        <v>0.6544463445917058</v>
      </c>
      <c r="F40" s="4">
        <f>D40-C40</f>
        <v>-323.30000000000007</v>
      </c>
      <c r="G40" s="4">
        <v>935.6</v>
      </c>
      <c r="H40" s="4">
        <v>138</v>
      </c>
      <c r="I40" s="5">
        <f>H40/G40</f>
        <v>0.14749893116716545</v>
      </c>
    </row>
    <row r="41" spans="1:9" ht="12.75">
      <c r="A41" s="6"/>
      <c r="B41" s="53" t="s">
        <v>13</v>
      </c>
      <c r="C41" s="8">
        <f>SUM(C39:C40)</f>
        <v>2406.6</v>
      </c>
      <c r="D41" s="8">
        <f>SUM(D39:D40)</f>
        <v>612.3</v>
      </c>
      <c r="E41" s="9">
        <f>D41/C41</f>
        <v>0.2544253303415607</v>
      </c>
      <c r="F41" s="8">
        <f>SUM(F39:F40)</f>
        <v>-1794.3000000000002</v>
      </c>
      <c r="G41" s="8">
        <f>SUM(G39:G40)</f>
        <v>1359.6</v>
      </c>
      <c r="H41" s="8">
        <f>SUM(H39:H40)</f>
        <v>138</v>
      </c>
      <c r="I41" s="9">
        <f>H41/G41</f>
        <v>0.10150044130626655</v>
      </c>
    </row>
    <row r="42" spans="1:9" ht="14.25" customHeight="1">
      <c r="A42" s="168" t="s">
        <v>25</v>
      </c>
      <c r="B42" s="169"/>
      <c r="C42" s="8">
        <f>C18+C24+C28+C31+C37+C41</f>
        <v>186115.7</v>
      </c>
      <c r="D42" s="8">
        <f>D18+D24+D28+D31+D37+D41</f>
        <v>67870</v>
      </c>
      <c r="E42" s="9">
        <f>D42/C42</f>
        <v>0.364665635408512</v>
      </c>
      <c r="F42" s="8">
        <f>D42-C42</f>
        <v>-118245.70000000001</v>
      </c>
      <c r="G42" s="23">
        <f>G18+G24+G28+G31+G37+G41</f>
        <v>103987.00000000001</v>
      </c>
      <c r="H42" s="8">
        <f>H18+H24+H28+H31+H37+H41</f>
        <v>18647.8</v>
      </c>
      <c r="I42" s="9">
        <f>H42/G42</f>
        <v>0.17932818525392594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170" t="s">
        <v>33</v>
      </c>
      <c r="B46" s="170"/>
      <c r="C46" s="170"/>
      <c r="D46" s="170"/>
      <c r="E46" s="11"/>
      <c r="F46" s="11"/>
      <c r="G46" s="172"/>
      <c r="H46" s="172"/>
      <c r="I46" s="172"/>
    </row>
    <row r="47" spans="1:9" ht="27" customHeight="1">
      <c r="A47" s="165" t="s">
        <v>34</v>
      </c>
      <c r="B47" s="165"/>
      <c r="C47" s="165"/>
      <c r="D47" s="11"/>
      <c r="E47" s="11"/>
      <c r="F47" s="47"/>
      <c r="G47" s="166" t="s">
        <v>36</v>
      </c>
      <c r="H47" s="166"/>
      <c r="I47" s="167"/>
    </row>
    <row r="48" spans="1:9" ht="14.25" customHeight="1" hidden="1">
      <c r="A48" s="49"/>
      <c r="B48" s="49"/>
      <c r="C48" s="49"/>
      <c r="D48" s="11"/>
      <c r="E48" s="11"/>
      <c r="F48" s="11"/>
      <c r="G48" s="50"/>
      <c r="H48" s="50"/>
      <c r="I48" s="51"/>
    </row>
    <row r="49" spans="1:9" ht="14.25" customHeight="1" hidden="1">
      <c r="A49" s="49"/>
      <c r="B49" s="49"/>
      <c r="C49" s="49"/>
      <c r="D49" s="11"/>
      <c r="E49" s="11"/>
      <c r="F49" s="11"/>
      <c r="G49" s="50"/>
      <c r="H49" s="50"/>
      <c r="I49" s="51"/>
    </row>
    <row r="50" spans="1:9" ht="0.75" customHeight="1" hidden="1">
      <c r="A50" s="49"/>
      <c r="B50" s="49"/>
      <c r="C50" s="49"/>
      <c r="D50" s="11"/>
      <c r="E50" s="11"/>
      <c r="F50" s="11"/>
      <c r="G50" s="50"/>
      <c r="H50" s="50"/>
      <c r="I50" s="51"/>
    </row>
    <row r="51" spans="1:9" ht="14.25" customHeight="1" hidden="1">
      <c r="A51" s="49"/>
      <c r="B51" s="49"/>
      <c r="C51" s="49"/>
      <c r="D51" s="11"/>
      <c r="E51" s="11"/>
      <c r="F51" s="11"/>
      <c r="G51" s="50"/>
      <c r="H51" s="50"/>
      <c r="I51" s="51"/>
    </row>
    <row r="52" spans="1:9" ht="14.25" customHeight="1" hidden="1">
      <c r="A52" s="49"/>
      <c r="B52" s="49"/>
      <c r="C52" s="49"/>
      <c r="D52" s="11"/>
      <c r="E52" s="11"/>
      <c r="F52" s="11"/>
      <c r="G52" s="50"/>
      <c r="H52" s="50"/>
      <c r="I52" s="51"/>
    </row>
    <row r="53" spans="3:9" ht="9.75" customHeight="1">
      <c r="C53" s="17"/>
      <c r="D53" s="11"/>
      <c r="E53" s="11"/>
      <c r="F53" s="11"/>
      <c r="G53" s="15"/>
      <c r="H53" s="15"/>
      <c r="I53" s="55"/>
    </row>
    <row r="54" spans="1:9" ht="12" customHeight="1">
      <c r="A54" s="17"/>
      <c r="B54" s="17" t="s">
        <v>55</v>
      </c>
      <c r="C54" s="17"/>
      <c r="D54" s="11"/>
      <c r="E54" s="11"/>
      <c r="F54" s="11"/>
      <c r="G54" s="15"/>
      <c r="H54" s="15"/>
      <c r="I54" s="55"/>
    </row>
    <row r="55" spans="1:9" ht="15.75">
      <c r="A55" s="17"/>
      <c r="B55" s="18" t="s">
        <v>37</v>
      </c>
      <c r="C55" s="17"/>
      <c r="D55" s="11"/>
      <c r="E55" s="11"/>
      <c r="F55" s="11"/>
      <c r="G55" s="15"/>
      <c r="H55" s="15"/>
      <c r="I55" s="55"/>
    </row>
    <row r="56" spans="1:2" ht="15.75">
      <c r="A56" s="19"/>
      <c r="B56" s="48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38:I38"/>
    <mergeCell ref="B6:B8"/>
    <mergeCell ref="A32:I32"/>
    <mergeCell ref="I6:I8"/>
    <mergeCell ref="A46:D46"/>
    <mergeCell ref="A47:C47"/>
    <mergeCell ref="G47:I47"/>
    <mergeCell ref="A10:I10"/>
    <mergeCell ref="A19:I19"/>
    <mergeCell ref="A25:I25"/>
    <mergeCell ref="A42:B42"/>
    <mergeCell ref="E6:F7"/>
    <mergeCell ref="G46:I46"/>
    <mergeCell ref="C6:D7"/>
    <mergeCell ref="B29:I29"/>
    <mergeCell ref="A1:I1"/>
    <mergeCell ref="A2:I2"/>
    <mergeCell ref="A3:I3"/>
    <mergeCell ref="H5:I5"/>
    <mergeCell ref="A6:A8"/>
    <mergeCell ref="G6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zoomScale="115" zoomScaleNormal="115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421875" style="1" customWidth="1"/>
    <col min="4" max="4" width="8.28125" style="1" customWidth="1"/>
    <col min="5" max="5" width="7.71093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</row>
    <row r="2" spans="1:9" ht="15.75">
      <c r="A2" s="157" t="s">
        <v>1</v>
      </c>
      <c r="B2" s="157"/>
      <c r="C2" s="157"/>
      <c r="D2" s="157"/>
      <c r="E2" s="157"/>
      <c r="F2" s="157"/>
      <c r="G2" s="157"/>
      <c r="H2" s="157"/>
      <c r="I2" s="157"/>
    </row>
    <row r="3" spans="1:9" ht="31.5" customHeight="1">
      <c r="A3" s="157" t="s">
        <v>56</v>
      </c>
      <c r="B3" s="157"/>
      <c r="C3" s="157"/>
      <c r="D3" s="157"/>
      <c r="E3" s="157"/>
      <c r="F3" s="157"/>
      <c r="G3" s="157"/>
      <c r="H3" s="157"/>
      <c r="I3" s="157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158" t="s">
        <v>3</v>
      </c>
      <c r="I5" s="158"/>
    </row>
    <row r="6" spans="1:9" ht="12.75" customHeight="1">
      <c r="A6" s="153" t="s">
        <v>4</v>
      </c>
      <c r="B6" s="153" t="s">
        <v>5</v>
      </c>
      <c r="C6" s="153" t="s">
        <v>6</v>
      </c>
      <c r="D6" s="154"/>
      <c r="E6" s="161" t="s">
        <v>41</v>
      </c>
      <c r="F6" s="162"/>
      <c r="G6" s="156" t="s">
        <v>57</v>
      </c>
      <c r="H6" s="153"/>
      <c r="I6" s="153" t="s">
        <v>7</v>
      </c>
    </row>
    <row r="7" spans="1:9" ht="12.75">
      <c r="A7" s="153"/>
      <c r="B7" s="153"/>
      <c r="C7" s="153"/>
      <c r="D7" s="154"/>
      <c r="E7" s="163"/>
      <c r="F7" s="164"/>
      <c r="G7" s="156"/>
      <c r="H7" s="153"/>
      <c r="I7" s="153"/>
    </row>
    <row r="8" spans="1:9" ht="23.25" customHeight="1">
      <c r="A8" s="153"/>
      <c r="B8" s="153"/>
      <c r="C8" s="57" t="s">
        <v>29</v>
      </c>
      <c r="D8" s="57" t="s">
        <v>42</v>
      </c>
      <c r="E8" s="57" t="s">
        <v>41</v>
      </c>
      <c r="F8" s="57" t="s">
        <v>8</v>
      </c>
      <c r="G8" s="57" t="s">
        <v>29</v>
      </c>
      <c r="H8" s="57" t="s">
        <v>42</v>
      </c>
      <c r="I8" s="153"/>
    </row>
    <row r="9" spans="1:9" ht="14.25" customHeight="1">
      <c r="A9" s="57"/>
      <c r="B9" s="57">
        <v>1</v>
      </c>
      <c r="C9" s="57">
        <v>2</v>
      </c>
      <c r="D9" s="57">
        <v>3</v>
      </c>
      <c r="E9" s="57">
        <v>4</v>
      </c>
      <c r="F9" s="57">
        <v>5</v>
      </c>
      <c r="G9" s="57">
        <v>6</v>
      </c>
      <c r="H9" s="57">
        <v>7</v>
      </c>
      <c r="I9" s="57">
        <v>8</v>
      </c>
    </row>
    <row r="10" spans="1:9" ht="12.75" customHeight="1">
      <c r="A10" s="154" t="s">
        <v>9</v>
      </c>
      <c r="B10" s="155"/>
      <c r="C10" s="155"/>
      <c r="D10" s="155"/>
      <c r="E10" s="155"/>
      <c r="F10" s="155"/>
      <c r="G10" s="155"/>
      <c r="H10" s="155"/>
      <c r="I10" s="156"/>
    </row>
    <row r="11" spans="1:9" ht="12.75">
      <c r="A11" s="67">
        <v>1</v>
      </c>
      <c r="B11" s="3" t="s">
        <v>10</v>
      </c>
      <c r="C11" s="32">
        <f>G11+апрель!C11</f>
        <v>2427.3</v>
      </c>
      <c r="D11" s="32">
        <f>H11+апрель!D11</f>
        <v>913.2</v>
      </c>
      <c r="E11" s="5">
        <f>D11/C11</f>
        <v>0.37622049190458534</v>
      </c>
      <c r="F11" s="4">
        <f aca="true" t="shared" si="0" ref="F11:F18">D11-C11</f>
        <v>-1514.1000000000001</v>
      </c>
      <c r="G11" s="4">
        <v>460.3</v>
      </c>
      <c r="H11" s="4">
        <v>0</v>
      </c>
      <c r="I11" s="5">
        <f>H11/G11</f>
        <v>0</v>
      </c>
    </row>
    <row r="12" spans="1:9" ht="12.75">
      <c r="A12" s="67">
        <v>2</v>
      </c>
      <c r="B12" s="3" t="s">
        <v>11</v>
      </c>
      <c r="C12" s="32">
        <f>G12+апрель!C12</f>
        <v>1794.6</v>
      </c>
      <c r="D12" s="32">
        <f>H12+апрель!D12</f>
        <v>10178</v>
      </c>
      <c r="E12" s="5">
        <f>D12/C12</f>
        <v>5.671458820907167</v>
      </c>
      <c r="F12" s="4">
        <f t="shared" si="0"/>
        <v>8383.4</v>
      </c>
      <c r="G12" s="4">
        <v>240.1</v>
      </c>
      <c r="H12" s="4">
        <v>4100</v>
      </c>
      <c r="I12" s="5">
        <f>H12/G12</f>
        <v>17.076218242399</v>
      </c>
    </row>
    <row r="13" spans="1:9" ht="12.75">
      <c r="A13" s="67">
        <v>3</v>
      </c>
      <c r="B13" s="3" t="s">
        <v>26</v>
      </c>
      <c r="C13" s="32">
        <f>G13+апрель!C13</f>
        <v>136677.90000000002</v>
      </c>
      <c r="D13" s="32">
        <f>H13+апрель!D13</f>
        <v>23389.8</v>
      </c>
      <c r="E13" s="5">
        <f>D13/C13</f>
        <v>0.1711308119308242</v>
      </c>
      <c r="F13" s="4">
        <f t="shared" si="0"/>
        <v>-113288.10000000002</v>
      </c>
      <c r="G13" s="4">
        <v>0</v>
      </c>
      <c r="H13" s="4">
        <v>23389.8</v>
      </c>
      <c r="I13" s="5">
        <v>0</v>
      </c>
    </row>
    <row r="14" spans="1:9" ht="24.75" customHeight="1">
      <c r="A14" s="67">
        <v>4</v>
      </c>
      <c r="B14" s="3" t="s">
        <v>12</v>
      </c>
      <c r="C14" s="32">
        <f>G14+апрель!C14</f>
        <v>0</v>
      </c>
      <c r="D14" s="32">
        <f>H14+апрель!D14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</row>
    <row r="15" spans="1:9" ht="24.75" customHeight="1">
      <c r="A15" s="66">
        <v>5</v>
      </c>
      <c r="B15" s="3" t="s">
        <v>16</v>
      </c>
      <c r="C15" s="32">
        <f>G15+апрель!C15</f>
        <v>31430</v>
      </c>
      <c r="D15" s="32">
        <f>H15+апрель!D15</f>
        <v>19091</v>
      </c>
      <c r="E15" s="5">
        <f>D15/C15</f>
        <v>0.607413299395482</v>
      </c>
      <c r="F15" s="4">
        <f t="shared" si="0"/>
        <v>-12339</v>
      </c>
      <c r="G15" s="4">
        <v>5082</v>
      </c>
      <c r="H15" s="4">
        <v>5807</v>
      </c>
      <c r="I15" s="5">
        <f>H15/G15</f>
        <v>1.1426603699330973</v>
      </c>
    </row>
    <row r="16" spans="1:9" ht="24.75" customHeight="1">
      <c r="A16" s="66">
        <v>6</v>
      </c>
      <c r="B16" s="3" t="s">
        <v>35</v>
      </c>
      <c r="C16" s="32">
        <f>G16+апрель!C16</f>
        <v>0</v>
      </c>
      <c r="D16" s="32">
        <f>H16+апрель!D16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</row>
    <row r="17" spans="1:9" ht="18" customHeight="1">
      <c r="A17" s="65">
        <v>7</v>
      </c>
      <c r="B17" s="3" t="s">
        <v>43</v>
      </c>
      <c r="C17" s="32">
        <f>G17+апрель!C17</f>
        <v>0</v>
      </c>
      <c r="D17" s="32">
        <f>H17+апрель!D17</f>
        <v>682.2</v>
      </c>
      <c r="E17" s="5">
        <v>0</v>
      </c>
      <c r="F17" s="4">
        <f t="shared" si="0"/>
        <v>682.2</v>
      </c>
      <c r="G17" s="4">
        <v>0</v>
      </c>
      <c r="H17" s="4">
        <v>249.2</v>
      </c>
      <c r="I17" s="5">
        <v>0</v>
      </c>
    </row>
    <row r="18" spans="1:9" ht="12.75">
      <c r="A18" s="6"/>
      <c r="B18" s="7" t="s">
        <v>13</v>
      </c>
      <c r="C18" s="23">
        <f>SUM(C11:C17)</f>
        <v>172329.80000000002</v>
      </c>
      <c r="D18" s="8">
        <f>SUM(D11:D17)</f>
        <v>54254.2</v>
      </c>
      <c r="E18" s="9">
        <f>D18/C18</f>
        <v>0.31482773147766663</v>
      </c>
      <c r="F18" s="8">
        <f t="shared" si="0"/>
        <v>-118075.60000000002</v>
      </c>
      <c r="G18" s="8">
        <f>SUM(G11:G17)</f>
        <v>5782.4</v>
      </c>
      <c r="H18" s="8">
        <f>SUM(H11:H17)</f>
        <v>33546</v>
      </c>
      <c r="I18" s="9">
        <f>H18/G18</f>
        <v>5.801397343663531</v>
      </c>
    </row>
    <row r="19" spans="1:9" ht="12.75" customHeight="1">
      <c r="A19" s="154" t="s">
        <v>14</v>
      </c>
      <c r="B19" s="155"/>
      <c r="C19" s="155"/>
      <c r="D19" s="155"/>
      <c r="E19" s="155"/>
      <c r="F19" s="155"/>
      <c r="G19" s="155"/>
      <c r="H19" s="155"/>
      <c r="I19" s="156"/>
    </row>
    <row r="20" spans="1:9" ht="24">
      <c r="A20" s="67">
        <v>8</v>
      </c>
      <c r="B20" s="3" t="s">
        <v>15</v>
      </c>
      <c r="C20" s="32">
        <f>G20+апрель!C20</f>
        <v>502</v>
      </c>
      <c r="D20" s="32">
        <f>H20+апрель!D20</f>
        <v>333</v>
      </c>
      <c r="E20" s="5">
        <f>D20/C20</f>
        <v>0.6633466135458167</v>
      </c>
      <c r="F20" s="4">
        <f>D20-C20</f>
        <v>-169</v>
      </c>
      <c r="G20" s="4">
        <v>196</v>
      </c>
      <c r="H20" s="4">
        <v>0</v>
      </c>
      <c r="I20" s="5">
        <f>H20/G20</f>
        <v>0</v>
      </c>
    </row>
    <row r="21" spans="1:9" ht="13.5" customHeight="1">
      <c r="A21" s="67">
        <v>9</v>
      </c>
      <c r="B21" s="3" t="s">
        <v>17</v>
      </c>
      <c r="C21" s="32">
        <f>G21+апрель!C21</f>
        <v>13328.9</v>
      </c>
      <c r="D21" s="32">
        <f>H21+апрель!D21</f>
        <v>25312.7</v>
      </c>
      <c r="E21" s="5">
        <f>D21/C21</f>
        <v>1.8990839454118495</v>
      </c>
      <c r="F21" s="4">
        <f>D21-C21</f>
        <v>11983.800000000001</v>
      </c>
      <c r="G21" s="4">
        <v>2789.1</v>
      </c>
      <c r="H21" s="4">
        <v>650</v>
      </c>
      <c r="I21" s="5">
        <f>H21/G21</f>
        <v>0.2330500878419562</v>
      </c>
    </row>
    <row r="22" spans="1:9" ht="13.5" customHeight="1">
      <c r="A22" s="6">
        <v>10</v>
      </c>
      <c r="B22" s="34" t="s">
        <v>45</v>
      </c>
      <c r="C22" s="32">
        <f>G22+апрель!C22</f>
        <v>0</v>
      </c>
      <c r="D22" s="32">
        <f>H22+апрель!D22</f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67">
        <v>11</v>
      </c>
      <c r="B23" s="34" t="s">
        <v>49</v>
      </c>
      <c r="C23" s="32">
        <f>G23+апрель!C23</f>
        <v>0</v>
      </c>
      <c r="D23" s="32">
        <f>H23+апрель!D23</f>
        <v>20700</v>
      </c>
      <c r="E23" s="5">
        <v>0</v>
      </c>
      <c r="F23" s="4">
        <f>D23-C23</f>
        <v>20700</v>
      </c>
      <c r="G23" s="4">
        <v>0</v>
      </c>
      <c r="H23" s="4">
        <v>6300</v>
      </c>
      <c r="I23" s="5">
        <v>0</v>
      </c>
    </row>
    <row r="24" spans="1:9" ht="12.75">
      <c r="A24" s="6"/>
      <c r="B24" s="7" t="s">
        <v>13</v>
      </c>
      <c r="C24" s="8">
        <f>SUM(C20:C23)</f>
        <v>13830.9</v>
      </c>
      <c r="D24" s="8">
        <f>SUM(D20:D23)</f>
        <v>46345.7</v>
      </c>
      <c r="E24" s="9">
        <f>D24/C24</f>
        <v>3.350880998344287</v>
      </c>
      <c r="F24" s="8">
        <f>D24-C24</f>
        <v>32514.799999999996</v>
      </c>
      <c r="G24" s="8">
        <f>SUM(G20:G23)</f>
        <v>2985.1</v>
      </c>
      <c r="H24" s="8">
        <f>SUM(H20:H23)</f>
        <v>6950</v>
      </c>
      <c r="I24" s="9">
        <f>H24/G24</f>
        <v>2.328230210043215</v>
      </c>
    </row>
    <row r="25" spans="1:9" ht="12.75" customHeight="1">
      <c r="A25" s="154" t="s">
        <v>38</v>
      </c>
      <c r="B25" s="155"/>
      <c r="C25" s="155"/>
      <c r="D25" s="155"/>
      <c r="E25" s="155"/>
      <c r="F25" s="155"/>
      <c r="G25" s="155"/>
      <c r="H25" s="155"/>
      <c r="I25" s="156"/>
    </row>
    <row r="26" spans="1:9" ht="12.75" customHeight="1">
      <c r="A26" s="67">
        <v>12</v>
      </c>
      <c r="B26" s="3" t="s">
        <v>18</v>
      </c>
      <c r="C26" s="32">
        <f>G26+апрель!C26</f>
        <v>2012.8999999999999</v>
      </c>
      <c r="D26" s="32">
        <f>H26+апрель!D26</f>
        <v>5151</v>
      </c>
      <c r="E26" s="5">
        <f>D26/C26</f>
        <v>2.558994485568086</v>
      </c>
      <c r="F26" s="4">
        <f>D26-C26</f>
        <v>3138.1000000000004</v>
      </c>
      <c r="G26" s="4">
        <v>92.6</v>
      </c>
      <c r="H26" s="4">
        <v>4745.4</v>
      </c>
      <c r="I26" s="5">
        <f>H26/G26</f>
        <v>51.24622030237581</v>
      </c>
    </row>
    <row r="27" spans="1:9" ht="25.5" customHeight="1">
      <c r="A27" s="67">
        <v>13</v>
      </c>
      <c r="B27" s="3" t="s">
        <v>19</v>
      </c>
      <c r="C27" s="32">
        <f>G27+апрель!C27</f>
        <v>2433.2000000000003</v>
      </c>
      <c r="D27" s="32">
        <f>H27+апрель!D27</f>
        <v>3117.4999999999995</v>
      </c>
      <c r="E27" s="5">
        <f>D27/C27</f>
        <v>1.2812345881966132</v>
      </c>
      <c r="F27" s="4">
        <f>D27-C27</f>
        <v>684.2999999999993</v>
      </c>
      <c r="G27" s="4">
        <v>315.3</v>
      </c>
      <c r="H27" s="4">
        <v>738.1</v>
      </c>
      <c r="I27" s="5">
        <f>H27/G27</f>
        <v>2.340945131620679</v>
      </c>
    </row>
    <row r="28" spans="1:9" ht="13.5" customHeight="1">
      <c r="A28" s="6"/>
      <c r="B28" s="7" t="s">
        <v>13</v>
      </c>
      <c r="C28" s="8">
        <f>SUM(C26:C27)</f>
        <v>4446.1</v>
      </c>
      <c r="D28" s="8">
        <f>SUM(D26:D27)</f>
        <v>8268.5</v>
      </c>
      <c r="E28" s="9">
        <f>D28/C28</f>
        <v>1.859719754391489</v>
      </c>
      <c r="F28" s="6">
        <f>D28-C28</f>
        <v>3822.3999999999996</v>
      </c>
      <c r="G28" s="8">
        <f>SUM(G26:G27)</f>
        <v>407.9</v>
      </c>
      <c r="H28" s="8">
        <f>SUM(H26:H27)</f>
        <v>5483.5</v>
      </c>
      <c r="I28" s="9">
        <f>H28/G28</f>
        <v>13.443245893601373</v>
      </c>
    </row>
    <row r="29" spans="1:9" ht="13.5" customHeight="1">
      <c r="A29" s="6"/>
      <c r="B29" s="159" t="s">
        <v>27</v>
      </c>
      <c r="C29" s="160"/>
      <c r="D29" s="160"/>
      <c r="E29" s="160"/>
      <c r="F29" s="160"/>
      <c r="G29" s="160"/>
      <c r="H29" s="160"/>
      <c r="I29" s="171"/>
    </row>
    <row r="30" spans="1:9" ht="13.5" customHeight="1">
      <c r="A30" s="67">
        <v>14</v>
      </c>
      <c r="B30" s="3" t="s">
        <v>28</v>
      </c>
      <c r="C30" s="32">
        <f>G30+апрель!C30</f>
        <v>1500.4</v>
      </c>
      <c r="D30" s="32">
        <f>H30+апрель!D30</f>
        <v>3601.2</v>
      </c>
      <c r="E30" s="5">
        <f>D30/C30</f>
        <v>2.400159957344708</v>
      </c>
      <c r="F30" s="35">
        <f>D30-C30</f>
        <v>2100.7999999999997</v>
      </c>
      <c r="G30" s="35">
        <v>250</v>
      </c>
      <c r="H30" s="35">
        <v>800</v>
      </c>
      <c r="I30" s="33">
        <f>H30/G30</f>
        <v>3.2</v>
      </c>
    </row>
    <row r="31" spans="1:9" s="46" customFormat="1" ht="13.5" customHeight="1">
      <c r="A31" s="6"/>
      <c r="B31" s="7" t="s">
        <v>13</v>
      </c>
      <c r="C31" s="8">
        <f>SUM(C30)</f>
        <v>1500.4</v>
      </c>
      <c r="D31" s="8">
        <f>SUM(D30)</f>
        <v>3601.2</v>
      </c>
      <c r="E31" s="9">
        <f>D31/C31</f>
        <v>2.400159957344708</v>
      </c>
      <c r="F31" s="6">
        <f>D31-C31</f>
        <v>2100.7999999999997</v>
      </c>
      <c r="G31" s="8">
        <f>SUM(G30)</f>
        <v>250</v>
      </c>
      <c r="H31" s="8">
        <f>SUM(H30)</f>
        <v>800</v>
      </c>
      <c r="I31" s="36">
        <f>H31/G31</f>
        <v>3.2</v>
      </c>
    </row>
    <row r="32" spans="1:9" s="21" customFormat="1" ht="12.75" customHeight="1">
      <c r="A32" s="154" t="s">
        <v>23</v>
      </c>
      <c r="B32" s="155"/>
      <c r="C32" s="155"/>
      <c r="D32" s="155"/>
      <c r="E32" s="155"/>
      <c r="F32" s="155"/>
      <c r="G32" s="155"/>
      <c r="H32" s="155"/>
      <c r="I32" s="156"/>
    </row>
    <row r="33" spans="1:9" ht="24" hidden="1">
      <c r="A33" s="67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67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67">
        <v>15</v>
      </c>
      <c r="B35" s="3" t="s">
        <v>24</v>
      </c>
      <c r="C35" s="32">
        <f>G35+апрель!C35</f>
        <v>1297.3</v>
      </c>
      <c r="D35" s="32">
        <f>H35+апрель!D35</f>
        <v>2256.6</v>
      </c>
      <c r="E35" s="5">
        <f>D35/C35</f>
        <v>1.7394588761273413</v>
      </c>
      <c r="F35" s="35">
        <f>D35-C35</f>
        <v>959.3</v>
      </c>
      <c r="G35" s="4">
        <v>270</v>
      </c>
      <c r="H35" s="4">
        <v>689</v>
      </c>
      <c r="I35" s="36">
        <v>0</v>
      </c>
    </row>
    <row r="36" spans="1:9" ht="12.75" customHeight="1" hidden="1">
      <c r="A36" s="67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64">
        <f>G37+апрель!C37</f>
        <v>1297.3</v>
      </c>
      <c r="D37" s="8">
        <f>SUM(D35:D36)</f>
        <v>2256.6</v>
      </c>
      <c r="E37" s="9">
        <f>D37/C37</f>
        <v>1.7394588761273413</v>
      </c>
      <c r="F37" s="8">
        <f>D37-C37</f>
        <v>959.3</v>
      </c>
      <c r="G37" s="63">
        <f>SUM(G35:G36)</f>
        <v>270</v>
      </c>
      <c r="H37" s="8">
        <f>SUM(H35:H36)</f>
        <v>689</v>
      </c>
      <c r="I37" s="36">
        <v>0</v>
      </c>
    </row>
    <row r="38" spans="1:9" ht="12.75">
      <c r="A38" s="154" t="s">
        <v>31</v>
      </c>
      <c r="B38" s="155"/>
      <c r="C38" s="155"/>
      <c r="D38" s="155"/>
      <c r="E38" s="155"/>
      <c r="F38" s="155"/>
      <c r="G38" s="155"/>
      <c r="H38" s="155"/>
      <c r="I38" s="156"/>
    </row>
    <row r="39" spans="1:9" ht="12.75">
      <c r="A39" s="67">
        <v>16</v>
      </c>
      <c r="B39" s="3" t="s">
        <v>30</v>
      </c>
      <c r="C39" s="32">
        <f>G39+апрель!C39</f>
        <v>2071</v>
      </c>
      <c r="D39" s="32">
        <f>H39+апрель!D39</f>
        <v>1860</v>
      </c>
      <c r="E39" s="5">
        <f>D39/C39</f>
        <v>0.8981168517624336</v>
      </c>
      <c r="F39" s="37">
        <f>D39-C39</f>
        <v>-211</v>
      </c>
      <c r="G39" s="4">
        <v>600</v>
      </c>
      <c r="H39" s="4">
        <v>1860</v>
      </c>
      <c r="I39" s="33">
        <f>H39/G39</f>
        <v>3.1</v>
      </c>
    </row>
    <row r="40" spans="1:9" ht="12.75">
      <c r="A40" s="67">
        <v>17</v>
      </c>
      <c r="B40" s="34" t="s">
        <v>32</v>
      </c>
      <c r="C40" s="32">
        <f>G40+апрель!C40</f>
        <v>935.6</v>
      </c>
      <c r="D40" s="32">
        <f>H40+апрель!D40</f>
        <v>716.8</v>
      </c>
      <c r="E40" s="5">
        <f>D40/C40</f>
        <v>0.7661393758016246</v>
      </c>
      <c r="F40" s="4">
        <f>D40-C40</f>
        <v>-218.80000000000007</v>
      </c>
      <c r="G40" s="4">
        <v>0</v>
      </c>
      <c r="H40" s="4">
        <v>104.5</v>
      </c>
      <c r="I40" s="5">
        <v>0</v>
      </c>
    </row>
    <row r="41" spans="1:9" ht="12.75">
      <c r="A41" s="6"/>
      <c r="B41" s="61" t="s">
        <v>13</v>
      </c>
      <c r="C41" s="8">
        <f>SUM(C39:C40)</f>
        <v>3006.6</v>
      </c>
      <c r="D41" s="8">
        <f>SUM(D39:D40)</f>
        <v>2576.8</v>
      </c>
      <c r="E41" s="9">
        <f>D41/C41</f>
        <v>0.8570478281114882</v>
      </c>
      <c r="F41" s="8">
        <f>SUM(F39:F40)</f>
        <v>-429.80000000000007</v>
      </c>
      <c r="G41" s="8">
        <f>SUM(G39:G40)</f>
        <v>600</v>
      </c>
      <c r="H41" s="8">
        <f>SUM(H39:H40)</f>
        <v>1964.5</v>
      </c>
      <c r="I41" s="9">
        <f>H41/G41</f>
        <v>3.2741666666666664</v>
      </c>
    </row>
    <row r="42" spans="1:9" ht="14.25" customHeight="1">
      <c r="A42" s="168" t="s">
        <v>25</v>
      </c>
      <c r="B42" s="169"/>
      <c r="C42" s="8">
        <f>C18+C24+C28+C31+C37+C41</f>
        <v>196411.1</v>
      </c>
      <c r="D42" s="8">
        <f>D18+D24+D28+D31+D37+D41</f>
        <v>117303</v>
      </c>
      <c r="E42" s="9">
        <f>D42/C42</f>
        <v>0.5972320301653012</v>
      </c>
      <c r="F42" s="8">
        <f>D42-C42</f>
        <v>-79108.1</v>
      </c>
      <c r="G42" s="23">
        <f>G18+G24+G28+G31+G37+G41</f>
        <v>10295.4</v>
      </c>
      <c r="H42" s="8">
        <f>H18+H24+H28+H31+H37+H41</f>
        <v>49433</v>
      </c>
      <c r="I42" s="9">
        <f>H42/G42</f>
        <v>4.801464731821979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170" t="s">
        <v>33</v>
      </c>
      <c r="B46" s="170"/>
      <c r="C46" s="170"/>
      <c r="D46" s="170"/>
      <c r="E46" s="11"/>
      <c r="F46" s="11"/>
      <c r="G46" s="172"/>
      <c r="H46" s="172"/>
      <c r="I46" s="172"/>
    </row>
    <row r="47" spans="1:9" ht="27" customHeight="1">
      <c r="A47" s="165" t="s">
        <v>34</v>
      </c>
      <c r="B47" s="165"/>
      <c r="C47" s="165"/>
      <c r="D47" s="11"/>
      <c r="E47" s="11"/>
      <c r="F47" s="47"/>
      <c r="G47" s="166" t="s">
        <v>36</v>
      </c>
      <c r="H47" s="166"/>
      <c r="I47" s="167"/>
    </row>
    <row r="48" spans="1:9" ht="14.25" customHeight="1" hidden="1">
      <c r="A48" s="58"/>
      <c r="B48" s="58"/>
      <c r="C48" s="58"/>
      <c r="D48" s="11"/>
      <c r="E48" s="11"/>
      <c r="F48" s="11"/>
      <c r="G48" s="59"/>
      <c r="H48" s="59"/>
      <c r="I48" s="60"/>
    </row>
    <row r="49" spans="1:9" ht="14.25" customHeight="1" hidden="1">
      <c r="A49" s="58"/>
      <c r="B49" s="58"/>
      <c r="C49" s="58"/>
      <c r="D49" s="11"/>
      <c r="E49" s="11"/>
      <c r="F49" s="11"/>
      <c r="G49" s="59"/>
      <c r="H49" s="59"/>
      <c r="I49" s="60"/>
    </row>
    <row r="50" spans="1:9" ht="0.75" customHeight="1" hidden="1">
      <c r="A50" s="58"/>
      <c r="B50" s="58"/>
      <c r="C50" s="58"/>
      <c r="D50" s="11"/>
      <c r="E50" s="11"/>
      <c r="F50" s="11"/>
      <c r="G50" s="59"/>
      <c r="H50" s="59"/>
      <c r="I50" s="60"/>
    </row>
    <row r="51" spans="1:9" ht="14.25" customHeight="1" hidden="1">
      <c r="A51" s="58"/>
      <c r="B51" s="58"/>
      <c r="C51" s="58"/>
      <c r="D51" s="11"/>
      <c r="E51" s="11"/>
      <c r="F51" s="11"/>
      <c r="G51" s="59"/>
      <c r="H51" s="59"/>
      <c r="I51" s="60"/>
    </row>
    <row r="52" spans="1:9" ht="14.25" customHeight="1" hidden="1">
      <c r="A52" s="58"/>
      <c r="B52" s="58"/>
      <c r="C52" s="58"/>
      <c r="D52" s="11"/>
      <c r="E52" s="11"/>
      <c r="F52" s="11"/>
      <c r="G52" s="59"/>
      <c r="H52" s="59"/>
      <c r="I52" s="60"/>
    </row>
    <row r="53" spans="3:9" ht="9.75" customHeight="1">
      <c r="C53" s="17"/>
      <c r="D53" s="11"/>
      <c r="E53" s="11"/>
      <c r="F53" s="11"/>
      <c r="G53" s="15"/>
      <c r="H53" s="15"/>
      <c r="I53" s="62"/>
    </row>
    <row r="54" spans="1:9" ht="12" customHeight="1">
      <c r="A54" s="17"/>
      <c r="B54" s="17" t="s">
        <v>58</v>
      </c>
      <c r="C54" s="17"/>
      <c r="D54" s="11"/>
      <c r="E54" s="11"/>
      <c r="F54" s="11"/>
      <c r="G54" s="15"/>
      <c r="H54" s="15"/>
      <c r="I54" s="62"/>
    </row>
    <row r="55" spans="1:9" ht="15.75">
      <c r="A55" s="17"/>
      <c r="B55" s="18" t="s">
        <v>37</v>
      </c>
      <c r="C55" s="17"/>
      <c r="D55" s="11"/>
      <c r="E55" s="11"/>
      <c r="F55" s="11"/>
      <c r="G55" s="15"/>
      <c r="H55" s="15"/>
      <c r="I55" s="62"/>
    </row>
  </sheetData>
  <sheetProtection/>
  <mergeCells count="21">
    <mergeCell ref="C6:D7"/>
    <mergeCell ref="B29:I29"/>
    <mergeCell ref="A46:D46"/>
    <mergeCell ref="G6:H7"/>
    <mergeCell ref="A1:I1"/>
    <mergeCell ref="A2:I2"/>
    <mergeCell ref="A3:I3"/>
    <mergeCell ref="H5:I5"/>
    <mergeCell ref="A6:A8"/>
    <mergeCell ref="I6:I8"/>
    <mergeCell ref="B6:B8"/>
    <mergeCell ref="A42:B42"/>
    <mergeCell ref="E6:F7"/>
    <mergeCell ref="A47:C47"/>
    <mergeCell ref="G47:I47"/>
    <mergeCell ref="A10:I10"/>
    <mergeCell ref="A19:I19"/>
    <mergeCell ref="A25:I25"/>
    <mergeCell ref="A32:I32"/>
    <mergeCell ref="A38:I38"/>
    <mergeCell ref="G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8"/>
  <sheetViews>
    <sheetView zoomScale="120" zoomScaleNormal="120" zoomScalePageLayoutView="0" workbookViewId="0" topLeftCell="A7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140625" style="1" customWidth="1"/>
    <col min="4" max="4" width="7.57421875" style="1" customWidth="1"/>
    <col min="5" max="5" width="7.140625" style="1" customWidth="1"/>
    <col min="6" max="6" width="7.8515625" style="1" customWidth="1"/>
    <col min="7" max="7" width="7.00390625" style="1" customWidth="1"/>
    <col min="8" max="8" width="7.140625" style="88" customWidth="1"/>
    <col min="9" max="9" width="7.140625" style="1" customWidth="1"/>
    <col min="10" max="16384" width="9.140625" style="1" customWidth="1"/>
  </cols>
  <sheetData>
    <row r="1" spans="1:9" ht="13.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</row>
    <row r="2" spans="1:9" ht="15.75">
      <c r="A2" s="157" t="s">
        <v>1</v>
      </c>
      <c r="B2" s="157"/>
      <c r="C2" s="157"/>
      <c r="D2" s="157"/>
      <c r="E2" s="157"/>
      <c r="F2" s="157"/>
      <c r="G2" s="157"/>
      <c r="H2" s="157"/>
      <c r="I2" s="157"/>
    </row>
    <row r="3" spans="1:9" ht="31.5" customHeight="1">
      <c r="A3" s="157" t="s">
        <v>59</v>
      </c>
      <c r="B3" s="157"/>
      <c r="C3" s="157"/>
      <c r="D3" s="157"/>
      <c r="E3" s="157"/>
      <c r="F3" s="157"/>
      <c r="G3" s="157"/>
      <c r="H3" s="157"/>
      <c r="I3" s="157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81"/>
      <c r="I4" s="11"/>
    </row>
    <row r="5" spans="2:9" ht="12.75" customHeight="1">
      <c r="B5" s="11"/>
      <c r="C5" s="11"/>
      <c r="D5" s="11"/>
      <c r="E5" s="11"/>
      <c r="F5" s="11"/>
      <c r="G5" s="11"/>
      <c r="H5" s="158" t="s">
        <v>3</v>
      </c>
      <c r="I5" s="158"/>
    </row>
    <row r="6" spans="1:9" ht="12.75" customHeight="1">
      <c r="A6" s="153" t="s">
        <v>4</v>
      </c>
      <c r="B6" s="153" t="s">
        <v>5</v>
      </c>
      <c r="C6" s="153" t="s">
        <v>6</v>
      </c>
      <c r="D6" s="154"/>
      <c r="E6" s="161" t="s">
        <v>41</v>
      </c>
      <c r="F6" s="162"/>
      <c r="G6" s="156" t="s">
        <v>62</v>
      </c>
      <c r="H6" s="153"/>
      <c r="I6" s="153" t="s">
        <v>7</v>
      </c>
    </row>
    <row r="7" spans="1:9" ht="12.75">
      <c r="A7" s="153"/>
      <c r="B7" s="153"/>
      <c r="C7" s="153"/>
      <c r="D7" s="154"/>
      <c r="E7" s="163"/>
      <c r="F7" s="164"/>
      <c r="G7" s="156"/>
      <c r="H7" s="153"/>
      <c r="I7" s="153"/>
    </row>
    <row r="8" spans="1:9" ht="23.25" customHeight="1">
      <c r="A8" s="153"/>
      <c r="B8" s="153"/>
      <c r="C8" s="68" t="s">
        <v>29</v>
      </c>
      <c r="D8" s="68" t="s">
        <v>42</v>
      </c>
      <c r="E8" s="68" t="s">
        <v>41</v>
      </c>
      <c r="F8" s="68" t="s">
        <v>8</v>
      </c>
      <c r="G8" s="68" t="s">
        <v>29</v>
      </c>
      <c r="H8" s="82" t="s">
        <v>42</v>
      </c>
      <c r="I8" s="153"/>
    </row>
    <row r="9" spans="1:9" ht="14.25" customHeight="1">
      <c r="A9" s="68"/>
      <c r="B9" s="68">
        <v>1</v>
      </c>
      <c r="C9" s="68">
        <v>2</v>
      </c>
      <c r="D9" s="68">
        <v>3</v>
      </c>
      <c r="E9" s="68">
        <v>4</v>
      </c>
      <c r="F9" s="68">
        <v>5</v>
      </c>
      <c r="G9" s="68">
        <v>6</v>
      </c>
      <c r="H9" s="82">
        <v>7</v>
      </c>
      <c r="I9" s="68">
        <v>8</v>
      </c>
    </row>
    <row r="10" spans="1:9" ht="12.75" customHeight="1">
      <c r="A10" s="154" t="s">
        <v>9</v>
      </c>
      <c r="B10" s="155"/>
      <c r="C10" s="155"/>
      <c r="D10" s="155"/>
      <c r="E10" s="155"/>
      <c r="F10" s="155"/>
      <c r="G10" s="155"/>
      <c r="H10" s="155"/>
      <c r="I10" s="156"/>
    </row>
    <row r="11" spans="1:9" ht="12.75">
      <c r="A11" s="68">
        <v>1</v>
      </c>
      <c r="B11" s="3" t="s">
        <v>10</v>
      </c>
      <c r="C11" s="32">
        <f>G11+май!C11</f>
        <v>7060.6</v>
      </c>
      <c r="D11" s="32">
        <f>H11+май!D11</f>
        <v>1363.2</v>
      </c>
      <c r="E11" s="5">
        <f>D11/C11</f>
        <v>0.19307141036172562</v>
      </c>
      <c r="F11" s="4">
        <f aca="true" t="shared" si="0" ref="F11:F18">D11-C11</f>
        <v>-5697.400000000001</v>
      </c>
      <c r="G11" s="4">
        <v>4633.3</v>
      </c>
      <c r="H11" s="83">
        <v>450</v>
      </c>
      <c r="I11" s="5">
        <f>H11/G11</f>
        <v>0.09712300088489845</v>
      </c>
    </row>
    <row r="12" spans="1:9" ht="12.75">
      <c r="A12" s="68">
        <v>2</v>
      </c>
      <c r="B12" s="3" t="s">
        <v>11</v>
      </c>
      <c r="C12" s="32">
        <f>G12+май!C12</f>
        <v>1982.3</v>
      </c>
      <c r="D12" s="32">
        <f>H12+май!D12</f>
        <v>13483</v>
      </c>
      <c r="E12" s="5">
        <f>D12/C12</f>
        <v>6.8016950007566965</v>
      </c>
      <c r="F12" s="4">
        <f t="shared" si="0"/>
        <v>11500.7</v>
      </c>
      <c r="G12" s="4">
        <v>187.7</v>
      </c>
      <c r="H12" s="83">
        <v>3305</v>
      </c>
      <c r="I12" s="5">
        <f>H12/G12</f>
        <v>17.60788492274907</v>
      </c>
    </row>
    <row r="13" spans="1:9" ht="12.75">
      <c r="A13" s="68">
        <v>3</v>
      </c>
      <c r="B13" s="3" t="s">
        <v>26</v>
      </c>
      <c r="C13" s="32">
        <f>G13+май!C13</f>
        <v>138335.50000000003</v>
      </c>
      <c r="D13" s="32">
        <f>H13+май!D13</f>
        <v>23389.8</v>
      </c>
      <c r="E13" s="5">
        <f>D13/C13</f>
        <v>0.1690802433214901</v>
      </c>
      <c r="F13" s="4">
        <f t="shared" si="0"/>
        <v>-114945.70000000003</v>
      </c>
      <c r="G13" s="4">
        <v>1657.6</v>
      </c>
      <c r="H13" s="83">
        <v>0</v>
      </c>
      <c r="I13" s="5">
        <v>0</v>
      </c>
    </row>
    <row r="14" spans="1:9" ht="24.75" customHeight="1">
      <c r="A14" s="68">
        <v>4</v>
      </c>
      <c r="B14" s="3" t="s">
        <v>12</v>
      </c>
      <c r="C14" s="32">
        <f>G14+май!C14</f>
        <v>0</v>
      </c>
      <c r="D14" s="32">
        <f>H14+май!D14</f>
        <v>0</v>
      </c>
      <c r="E14" s="5">
        <v>0</v>
      </c>
      <c r="F14" s="4">
        <f t="shared" si="0"/>
        <v>0</v>
      </c>
      <c r="G14" s="4">
        <v>0</v>
      </c>
      <c r="H14" s="83">
        <v>0</v>
      </c>
      <c r="I14" s="5">
        <v>0</v>
      </c>
    </row>
    <row r="15" spans="1:9" ht="24.75" customHeight="1">
      <c r="A15" s="69">
        <v>5</v>
      </c>
      <c r="B15" s="3" t="s">
        <v>16</v>
      </c>
      <c r="C15" s="32">
        <f>G15+май!C15</f>
        <v>37559</v>
      </c>
      <c r="D15" s="32">
        <f>H15+май!D15</f>
        <v>26350</v>
      </c>
      <c r="E15" s="5">
        <f>D15/C15</f>
        <v>0.7015628744109268</v>
      </c>
      <c r="F15" s="4">
        <f t="shared" si="0"/>
        <v>-11209</v>
      </c>
      <c r="G15" s="4">
        <v>6129</v>
      </c>
      <c r="H15" s="83">
        <v>7259</v>
      </c>
      <c r="I15" s="5">
        <f>H15/G15</f>
        <v>1.1843693914178495</v>
      </c>
    </row>
    <row r="16" spans="1:9" ht="24.75" customHeight="1">
      <c r="A16" s="69">
        <v>6</v>
      </c>
      <c r="B16" s="3" t="s">
        <v>35</v>
      </c>
      <c r="C16" s="32">
        <f>G16+май!C16</f>
        <v>0</v>
      </c>
      <c r="D16" s="32">
        <f>H16+май!D16</f>
        <v>0</v>
      </c>
      <c r="E16" s="4">
        <v>0</v>
      </c>
      <c r="F16" s="4">
        <f>D16-C16</f>
        <v>0</v>
      </c>
      <c r="G16" s="4">
        <v>0</v>
      </c>
      <c r="H16" s="83">
        <v>0</v>
      </c>
      <c r="I16" s="33">
        <v>0</v>
      </c>
    </row>
    <row r="17" spans="1:9" ht="18" customHeight="1">
      <c r="A17" s="70">
        <v>7</v>
      </c>
      <c r="B17" s="3" t="s">
        <v>43</v>
      </c>
      <c r="C17" s="32">
        <f>G17+май!C17</f>
        <v>0</v>
      </c>
      <c r="D17" s="32">
        <f>H17+май!D17</f>
        <v>934</v>
      </c>
      <c r="E17" s="5">
        <v>0</v>
      </c>
      <c r="F17" s="4">
        <f t="shared" si="0"/>
        <v>934</v>
      </c>
      <c r="G17" s="4">
        <v>0</v>
      </c>
      <c r="H17" s="83">
        <v>251.8</v>
      </c>
      <c r="I17" s="5">
        <v>0</v>
      </c>
    </row>
    <row r="18" spans="1:9" ht="12.75">
      <c r="A18" s="6"/>
      <c r="B18" s="7" t="s">
        <v>13</v>
      </c>
      <c r="C18" s="23">
        <f>SUM(C11:C17)</f>
        <v>184937.40000000002</v>
      </c>
      <c r="D18" s="8">
        <f>SUM(D11:D17)</f>
        <v>65520</v>
      </c>
      <c r="E18" s="9">
        <f>D18/C18</f>
        <v>0.35428204354554566</v>
      </c>
      <c r="F18" s="8">
        <f t="shared" si="0"/>
        <v>-119417.40000000002</v>
      </c>
      <c r="G18" s="8">
        <f>SUM(G11:G17)</f>
        <v>12607.6</v>
      </c>
      <c r="H18" s="84">
        <f>SUM(H11:H17)</f>
        <v>11265.8</v>
      </c>
      <c r="I18" s="9">
        <f>H18/G18</f>
        <v>0.8935721310955296</v>
      </c>
    </row>
    <row r="19" spans="1:9" ht="12.75" customHeight="1">
      <c r="A19" s="154" t="s">
        <v>14</v>
      </c>
      <c r="B19" s="155"/>
      <c r="C19" s="155"/>
      <c r="D19" s="155"/>
      <c r="E19" s="155"/>
      <c r="F19" s="155"/>
      <c r="G19" s="155"/>
      <c r="H19" s="155"/>
      <c r="I19" s="156"/>
    </row>
    <row r="20" spans="1:9" ht="24">
      <c r="A20" s="68">
        <v>8</v>
      </c>
      <c r="B20" s="3" t="s">
        <v>15</v>
      </c>
      <c r="C20" s="32">
        <f>G20+май!C20</f>
        <v>672</v>
      </c>
      <c r="D20" s="32">
        <f>H20+май!D20</f>
        <v>464.7</v>
      </c>
      <c r="E20" s="5">
        <f>D20/C20</f>
        <v>0.6915178571428571</v>
      </c>
      <c r="F20" s="4">
        <f>D20-C20</f>
        <v>-207.3</v>
      </c>
      <c r="G20" s="4">
        <v>170</v>
      </c>
      <c r="H20" s="83">
        <v>131.7</v>
      </c>
      <c r="I20" s="5">
        <f>H20/G20</f>
        <v>0.7747058823529411</v>
      </c>
    </row>
    <row r="21" spans="1:9" ht="13.5" customHeight="1">
      <c r="A21" s="68">
        <v>9</v>
      </c>
      <c r="B21" s="3" t="s">
        <v>17</v>
      </c>
      <c r="C21" s="32">
        <f>G21+май!C21</f>
        <v>15882.4</v>
      </c>
      <c r="D21" s="32">
        <f>H21+май!D21</f>
        <v>26542.7</v>
      </c>
      <c r="E21" s="5">
        <f>D21/C21</f>
        <v>1.6712020853271548</v>
      </c>
      <c r="F21" s="4">
        <f>D21-C21</f>
        <v>10660.300000000001</v>
      </c>
      <c r="G21" s="4">
        <v>2553.5</v>
      </c>
      <c r="H21" s="83">
        <v>1230</v>
      </c>
      <c r="I21" s="5">
        <f>H21/G21</f>
        <v>0.4816917955747014</v>
      </c>
    </row>
    <row r="22" spans="1:9" ht="13.5" customHeight="1">
      <c r="A22" s="6">
        <v>10</v>
      </c>
      <c r="B22" s="34" t="s">
        <v>45</v>
      </c>
      <c r="C22" s="32">
        <f>G22+май!C22</f>
        <v>1795.5</v>
      </c>
      <c r="D22" s="32">
        <f>H22+май!D22</f>
        <v>0</v>
      </c>
      <c r="E22" s="5">
        <v>0</v>
      </c>
      <c r="F22" s="4">
        <f>D22-C22</f>
        <v>-1795.5</v>
      </c>
      <c r="G22" s="4">
        <v>1795.5</v>
      </c>
      <c r="H22" s="83">
        <v>0</v>
      </c>
      <c r="I22" s="5">
        <v>0</v>
      </c>
    </row>
    <row r="23" spans="1:9" ht="13.5" customHeight="1">
      <c r="A23" s="68">
        <v>11</v>
      </c>
      <c r="B23" s="34" t="s">
        <v>49</v>
      </c>
      <c r="C23" s="32">
        <f>G23+май!C23</f>
        <v>0</v>
      </c>
      <c r="D23" s="32">
        <f>H23+май!D23</f>
        <v>27000</v>
      </c>
      <c r="E23" s="5">
        <v>0</v>
      </c>
      <c r="F23" s="4">
        <f>D23-C23</f>
        <v>27000</v>
      </c>
      <c r="G23" s="4">
        <v>0</v>
      </c>
      <c r="H23" s="83">
        <v>6300</v>
      </c>
      <c r="I23" s="5">
        <v>0</v>
      </c>
    </row>
    <row r="24" spans="1:9" ht="12.75">
      <c r="A24" s="6"/>
      <c r="B24" s="7" t="s">
        <v>13</v>
      </c>
      <c r="C24" s="8">
        <f>SUM(C20:C23)</f>
        <v>18349.9</v>
      </c>
      <c r="D24" s="8">
        <f>SUM(D20:D23)</f>
        <v>54007.4</v>
      </c>
      <c r="E24" s="9">
        <f>D24/C24</f>
        <v>2.9431986005373325</v>
      </c>
      <c r="F24" s="8">
        <f>D24-C24</f>
        <v>35657.5</v>
      </c>
      <c r="G24" s="8">
        <f>SUM(G20:G23)</f>
        <v>4519</v>
      </c>
      <c r="H24" s="84">
        <f>SUM(H20:H23)</f>
        <v>7661.7</v>
      </c>
      <c r="I24" s="9">
        <f>H24/G24</f>
        <v>1.6954414693516264</v>
      </c>
    </row>
    <row r="25" spans="1:9" ht="12.75" customHeight="1">
      <c r="A25" s="154" t="s">
        <v>38</v>
      </c>
      <c r="B25" s="155"/>
      <c r="C25" s="155"/>
      <c r="D25" s="155"/>
      <c r="E25" s="155"/>
      <c r="F25" s="155"/>
      <c r="G25" s="155"/>
      <c r="H25" s="155"/>
      <c r="I25" s="156"/>
    </row>
    <row r="26" spans="1:9" ht="12.75" customHeight="1">
      <c r="A26" s="68">
        <v>12</v>
      </c>
      <c r="B26" s="3" t="s">
        <v>18</v>
      </c>
      <c r="C26" s="32">
        <f>G26+май!C26</f>
        <v>2537.3999999999996</v>
      </c>
      <c r="D26" s="32">
        <f>H26+май!D26</f>
        <v>5151</v>
      </c>
      <c r="E26" s="5">
        <f>D26/C26</f>
        <v>2.0300307401276902</v>
      </c>
      <c r="F26" s="4">
        <f>D26-C26</f>
        <v>2613.6000000000004</v>
      </c>
      <c r="G26" s="4">
        <v>524.5</v>
      </c>
      <c r="H26" s="83">
        <v>0</v>
      </c>
      <c r="I26" s="5">
        <f>H26/G26</f>
        <v>0</v>
      </c>
    </row>
    <row r="27" spans="1:9" ht="25.5" customHeight="1">
      <c r="A27" s="68">
        <v>13</v>
      </c>
      <c r="B27" s="3" t="s">
        <v>19</v>
      </c>
      <c r="C27" s="32">
        <f>G27+май!C27</f>
        <v>2863.2000000000003</v>
      </c>
      <c r="D27" s="32">
        <f>H27+май!D27</f>
        <v>3656.9999999999995</v>
      </c>
      <c r="E27" s="5">
        <f>D27/C27</f>
        <v>1.2772422464375521</v>
      </c>
      <c r="F27" s="4">
        <f>D27-C27</f>
        <v>793.7999999999993</v>
      </c>
      <c r="G27" s="4">
        <v>430</v>
      </c>
      <c r="H27" s="83">
        <v>539.5</v>
      </c>
      <c r="I27" s="5">
        <f>H27/G27</f>
        <v>1.2546511627906978</v>
      </c>
    </row>
    <row r="28" spans="1:9" ht="13.5" customHeight="1">
      <c r="A28" s="6"/>
      <c r="B28" s="7" t="s">
        <v>13</v>
      </c>
      <c r="C28" s="8">
        <f>SUM(C26:C27)</f>
        <v>5400.6</v>
      </c>
      <c r="D28" s="8">
        <f>SUM(D26:D27)</f>
        <v>8808</v>
      </c>
      <c r="E28" s="9">
        <f>D28/C28</f>
        <v>1.6309298966781467</v>
      </c>
      <c r="F28" s="6">
        <f>D28-C28</f>
        <v>3407.3999999999996</v>
      </c>
      <c r="G28" s="8">
        <f>SUM(G26:G27)</f>
        <v>954.5</v>
      </c>
      <c r="H28" s="84">
        <f>SUM(H26:H27)</f>
        <v>539.5</v>
      </c>
      <c r="I28" s="9">
        <f>H28/G28</f>
        <v>0.5652173913043478</v>
      </c>
    </row>
    <row r="29" spans="1:9" ht="13.5" customHeight="1">
      <c r="A29" s="6"/>
      <c r="B29" s="159" t="s">
        <v>27</v>
      </c>
      <c r="C29" s="160"/>
      <c r="D29" s="160"/>
      <c r="E29" s="160"/>
      <c r="F29" s="160"/>
      <c r="G29" s="160"/>
      <c r="H29" s="160"/>
      <c r="I29" s="171"/>
    </row>
    <row r="30" spans="1:9" ht="13.5" customHeight="1">
      <c r="A30" s="68">
        <v>14</v>
      </c>
      <c r="B30" s="3" t="s">
        <v>28</v>
      </c>
      <c r="C30" s="32">
        <f>G30+май!C30</f>
        <v>1950.4</v>
      </c>
      <c r="D30" s="32">
        <f>H30+май!D30</f>
        <v>4401.2</v>
      </c>
      <c r="E30" s="5">
        <f>D30/C30</f>
        <v>2.25656275635767</v>
      </c>
      <c r="F30" s="35">
        <f>D30-C30</f>
        <v>2450.7999999999997</v>
      </c>
      <c r="G30" s="35">
        <v>450</v>
      </c>
      <c r="H30" s="85">
        <v>800</v>
      </c>
      <c r="I30" s="33">
        <f>H30/G30</f>
        <v>1.7777777777777777</v>
      </c>
    </row>
    <row r="31" spans="1:9" s="46" customFormat="1" ht="13.5" customHeight="1">
      <c r="A31" s="6"/>
      <c r="B31" s="7" t="s">
        <v>13</v>
      </c>
      <c r="C31" s="8">
        <f>SUM(C30)</f>
        <v>1950.4</v>
      </c>
      <c r="D31" s="8">
        <f>SUM(D30)</f>
        <v>4401.2</v>
      </c>
      <c r="E31" s="9">
        <f>D31/C31</f>
        <v>2.25656275635767</v>
      </c>
      <c r="F31" s="6">
        <f>D31-C31</f>
        <v>2450.7999999999997</v>
      </c>
      <c r="G31" s="8">
        <f>SUM(G30)</f>
        <v>450</v>
      </c>
      <c r="H31" s="84">
        <f>SUM(H30)</f>
        <v>800</v>
      </c>
      <c r="I31" s="36">
        <f>H31/G31</f>
        <v>1.7777777777777777</v>
      </c>
    </row>
    <row r="32" spans="1:9" s="21" customFormat="1" ht="12.75" customHeight="1">
      <c r="A32" s="154" t="s">
        <v>23</v>
      </c>
      <c r="B32" s="155"/>
      <c r="C32" s="155"/>
      <c r="D32" s="155"/>
      <c r="E32" s="155"/>
      <c r="F32" s="155"/>
      <c r="G32" s="155"/>
      <c r="H32" s="155"/>
      <c r="I32" s="156"/>
    </row>
    <row r="33" spans="1:9" ht="24" hidden="1">
      <c r="A33" s="68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83">
        <v>0</v>
      </c>
      <c r="I33" s="5">
        <v>0</v>
      </c>
    </row>
    <row r="34" spans="1:9" ht="12.75" hidden="1">
      <c r="A34" s="68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83">
        <v>0</v>
      </c>
      <c r="I34" s="5">
        <v>0</v>
      </c>
    </row>
    <row r="35" spans="1:9" ht="12.75">
      <c r="A35" s="68">
        <v>15</v>
      </c>
      <c r="B35" s="3" t="s">
        <v>24</v>
      </c>
      <c r="C35" s="32">
        <f>G35+май!C35</f>
        <v>1420.6</v>
      </c>
      <c r="D35" s="32">
        <f>H35+май!D35</f>
        <v>2643.9</v>
      </c>
      <c r="E35" s="5">
        <f>D35/C35</f>
        <v>1.8611150218217656</v>
      </c>
      <c r="F35" s="35">
        <f>D35-C35</f>
        <v>1223.3000000000002</v>
      </c>
      <c r="G35" s="4">
        <v>123.3</v>
      </c>
      <c r="H35" s="83">
        <v>387.3</v>
      </c>
      <c r="I35" s="33">
        <f>H35/G35</f>
        <v>3.1411192214111923</v>
      </c>
    </row>
    <row r="36" spans="1:9" ht="12.75" customHeight="1" hidden="1">
      <c r="A36" s="68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83"/>
      <c r="I36" s="5">
        <v>0</v>
      </c>
    </row>
    <row r="37" spans="1:9" ht="12.75">
      <c r="A37" s="6"/>
      <c r="B37" s="7" t="s">
        <v>13</v>
      </c>
      <c r="C37" s="23">
        <f>SUM(C35:C36)</f>
        <v>1420.6</v>
      </c>
      <c r="D37" s="8">
        <f>SUM(D35:D36)</f>
        <v>2643.9</v>
      </c>
      <c r="E37" s="9">
        <f>D37/C37</f>
        <v>1.8611150218217656</v>
      </c>
      <c r="F37" s="8">
        <f>D37-C37</f>
        <v>1223.3000000000002</v>
      </c>
      <c r="G37" s="63">
        <f>SUM(G35:G36)</f>
        <v>123.3</v>
      </c>
      <c r="H37" s="84">
        <f>SUM(H35:H36)</f>
        <v>387.3</v>
      </c>
      <c r="I37" s="9">
        <f>H37/G37</f>
        <v>3.1411192214111923</v>
      </c>
    </row>
    <row r="38" spans="1:9" ht="12.75">
      <c r="A38" s="154" t="s">
        <v>31</v>
      </c>
      <c r="B38" s="155"/>
      <c r="C38" s="155"/>
      <c r="D38" s="155"/>
      <c r="E38" s="155"/>
      <c r="F38" s="155"/>
      <c r="G38" s="155"/>
      <c r="H38" s="155"/>
      <c r="I38" s="156"/>
    </row>
    <row r="39" spans="1:9" ht="12.75">
      <c r="A39" s="68">
        <v>16</v>
      </c>
      <c r="B39" s="3" t="s">
        <v>30</v>
      </c>
      <c r="C39" s="32">
        <f>G39+май!C39</f>
        <v>2662</v>
      </c>
      <c r="D39" s="32">
        <f>H39+май!D39</f>
        <v>2660</v>
      </c>
      <c r="E39" s="5">
        <f>D39/C39</f>
        <v>0.9992486851990984</v>
      </c>
      <c r="F39" s="37">
        <f>D39-C39</f>
        <v>-2</v>
      </c>
      <c r="G39" s="4">
        <v>591</v>
      </c>
      <c r="H39" s="83">
        <v>800</v>
      </c>
      <c r="I39" s="33">
        <f>H39/G39</f>
        <v>1.353637901861252</v>
      </c>
    </row>
    <row r="40" spans="1:9" ht="12.75">
      <c r="A40" s="68">
        <v>17</v>
      </c>
      <c r="B40" s="34" t="s">
        <v>32</v>
      </c>
      <c r="C40" s="32">
        <f>G40+май!C40</f>
        <v>935.6</v>
      </c>
      <c r="D40" s="32">
        <f>H40+май!D40</f>
        <v>716.8</v>
      </c>
      <c r="E40" s="5">
        <f>D40/C40</f>
        <v>0.7661393758016246</v>
      </c>
      <c r="F40" s="4">
        <f>D40-C40</f>
        <v>-218.80000000000007</v>
      </c>
      <c r="G40" s="4">
        <v>0</v>
      </c>
      <c r="H40" s="83">
        <v>0</v>
      </c>
      <c r="I40" s="5">
        <v>0</v>
      </c>
    </row>
    <row r="41" spans="1:9" ht="12.75">
      <c r="A41" s="6"/>
      <c r="B41" s="74" t="s">
        <v>13</v>
      </c>
      <c r="C41" s="32">
        <f>G41+май!C41</f>
        <v>3597.6</v>
      </c>
      <c r="D41" s="32">
        <f>H41+май!D41</f>
        <v>3376.8</v>
      </c>
      <c r="E41" s="9">
        <f>D41/C41</f>
        <v>0.9386257505003336</v>
      </c>
      <c r="F41" s="8">
        <f>SUM(F39:F40)</f>
        <v>-220.80000000000007</v>
      </c>
      <c r="G41" s="8">
        <f>SUM(G39:G40)</f>
        <v>591</v>
      </c>
      <c r="H41" s="84">
        <f>SUM(H39:H40)</f>
        <v>800</v>
      </c>
      <c r="I41" s="9">
        <f>H41/G41</f>
        <v>1.353637901861252</v>
      </c>
    </row>
    <row r="42" spans="1:9" ht="14.25" customHeight="1">
      <c r="A42" s="168" t="s">
        <v>25</v>
      </c>
      <c r="B42" s="169"/>
      <c r="C42" s="8">
        <f>C18+C24+C28+C31+C37+C41</f>
        <v>215656.50000000003</v>
      </c>
      <c r="D42" s="8">
        <f>D18+D24+D28+D31+D37+D41</f>
        <v>138757.3</v>
      </c>
      <c r="E42" s="9">
        <f>D42/C42</f>
        <v>0.6434181209469688</v>
      </c>
      <c r="F42" s="8">
        <f>D42-C42</f>
        <v>-76899.20000000004</v>
      </c>
      <c r="G42" s="23">
        <f>G18+G24+G28+G31+G37+G41</f>
        <v>19245.399999999998</v>
      </c>
      <c r="H42" s="84">
        <f>H18+H24+H28+H31+H37+H41</f>
        <v>21454.3</v>
      </c>
      <c r="I42" s="9">
        <f>H42/G42</f>
        <v>1.1147754788157171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86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86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81"/>
      <c r="I45" s="11"/>
    </row>
    <row r="46" spans="1:9" ht="15" customHeight="1">
      <c r="A46" s="170" t="s">
        <v>33</v>
      </c>
      <c r="B46" s="170"/>
      <c r="C46" s="170"/>
      <c r="D46" s="170"/>
      <c r="E46" s="11"/>
      <c r="F46" s="11"/>
      <c r="G46" s="172"/>
      <c r="H46" s="172"/>
      <c r="I46" s="172"/>
    </row>
    <row r="47" spans="1:9" ht="27" customHeight="1">
      <c r="A47" s="165" t="s">
        <v>34</v>
      </c>
      <c r="B47" s="165"/>
      <c r="C47" s="165"/>
      <c r="D47" s="11"/>
      <c r="E47" s="11"/>
      <c r="F47" s="47"/>
      <c r="G47" s="166" t="s">
        <v>36</v>
      </c>
      <c r="H47" s="166"/>
      <c r="I47" s="167"/>
    </row>
    <row r="48" spans="1:9" ht="14.25" customHeight="1" hidden="1">
      <c r="A48" s="71"/>
      <c r="B48" s="71"/>
      <c r="C48" s="71"/>
      <c r="D48" s="11"/>
      <c r="E48" s="11"/>
      <c r="F48" s="11"/>
      <c r="G48" s="72"/>
      <c r="H48" s="87"/>
      <c r="I48" s="73"/>
    </row>
    <row r="49" spans="1:9" ht="14.25" customHeight="1" hidden="1">
      <c r="A49" s="71"/>
      <c r="B49" s="71"/>
      <c r="C49" s="71"/>
      <c r="D49" s="11"/>
      <c r="E49" s="11"/>
      <c r="F49" s="11"/>
      <c r="G49" s="72"/>
      <c r="H49" s="87"/>
      <c r="I49" s="73"/>
    </row>
    <row r="50" spans="1:9" ht="0.75" customHeight="1" hidden="1">
      <c r="A50" s="71"/>
      <c r="B50" s="71"/>
      <c r="C50" s="71"/>
      <c r="D50" s="11"/>
      <c r="E50" s="11"/>
      <c r="F50" s="11"/>
      <c r="G50" s="72"/>
      <c r="H50" s="87"/>
      <c r="I50" s="73"/>
    </row>
    <row r="51" spans="1:9" ht="14.25" customHeight="1" hidden="1">
      <c r="A51" s="71"/>
      <c r="B51" s="71"/>
      <c r="C51" s="71"/>
      <c r="D51" s="11"/>
      <c r="E51" s="11"/>
      <c r="F51" s="11"/>
      <c r="G51" s="72"/>
      <c r="H51" s="87"/>
      <c r="I51" s="73"/>
    </row>
    <row r="52" spans="1:9" ht="14.25" customHeight="1" hidden="1">
      <c r="A52" s="71"/>
      <c r="B52" s="71"/>
      <c r="C52" s="71"/>
      <c r="D52" s="11"/>
      <c r="E52" s="11"/>
      <c r="F52" s="11"/>
      <c r="G52" s="72"/>
      <c r="H52" s="87"/>
      <c r="I52" s="73"/>
    </row>
    <row r="53" spans="3:9" ht="9.75" customHeight="1">
      <c r="C53" s="17"/>
      <c r="D53" s="11"/>
      <c r="E53" s="11"/>
      <c r="F53" s="11"/>
      <c r="G53" s="15"/>
      <c r="H53" s="173"/>
      <c r="I53" s="75"/>
    </row>
    <row r="54" spans="1:9" ht="12" customHeight="1">
      <c r="A54" s="17"/>
      <c r="B54" s="17" t="s">
        <v>61</v>
      </c>
      <c r="C54" s="17"/>
      <c r="D54" s="11"/>
      <c r="E54" s="11"/>
      <c r="F54" s="11"/>
      <c r="G54" s="15"/>
      <c r="H54" s="173"/>
      <c r="I54" s="75"/>
    </row>
    <row r="55" spans="1:9" ht="15.75">
      <c r="A55" s="17"/>
      <c r="B55" s="18" t="s">
        <v>60</v>
      </c>
      <c r="C55" s="17"/>
      <c r="D55" s="11"/>
      <c r="E55" s="11"/>
      <c r="F55" s="11"/>
      <c r="G55" s="15"/>
      <c r="H55" s="173"/>
      <c r="I55" s="75"/>
    </row>
    <row r="56" ht="12.75">
      <c r="H56" s="173"/>
    </row>
    <row r="57" ht="12.75">
      <c r="H57" s="173"/>
    </row>
    <row r="58" ht="12.75">
      <c r="H58" s="173"/>
    </row>
    <row r="59" ht="12.75">
      <c r="H59" s="173"/>
    </row>
    <row r="60" ht="12.75">
      <c r="H60" s="173"/>
    </row>
    <row r="61" ht="12.75">
      <c r="H61" s="173"/>
    </row>
    <row r="62" ht="12.75">
      <c r="H62" s="173"/>
    </row>
    <row r="63" ht="12.75">
      <c r="H63" s="173"/>
    </row>
    <row r="64" ht="12.75">
      <c r="H64" s="173"/>
    </row>
    <row r="65" ht="12.75">
      <c r="H65" s="173"/>
    </row>
    <row r="66" ht="12.75">
      <c r="H66" s="173"/>
    </row>
    <row r="67" ht="12.75">
      <c r="H67" s="173"/>
    </row>
    <row r="68" ht="12.75">
      <c r="H68" s="173"/>
    </row>
    <row r="69" ht="12.75">
      <c r="H69" s="173"/>
    </row>
    <row r="70" ht="12.75">
      <c r="H70" s="173"/>
    </row>
    <row r="71" ht="12.75">
      <c r="H71" s="173"/>
    </row>
    <row r="72" ht="12.75">
      <c r="H72" s="173"/>
    </row>
    <row r="73" ht="12.75">
      <c r="H73" s="173"/>
    </row>
    <row r="74" ht="12.75">
      <c r="H74" s="173"/>
    </row>
    <row r="75" ht="12.75">
      <c r="H75" s="173"/>
    </row>
    <row r="76" ht="12.75">
      <c r="H76" s="173"/>
    </row>
    <row r="77" ht="12.75">
      <c r="H77" s="173"/>
    </row>
    <row r="78" ht="12.75">
      <c r="H78" s="173"/>
    </row>
    <row r="79" ht="12.75">
      <c r="H79" s="173"/>
    </row>
    <row r="80" ht="12.75">
      <c r="H80" s="173"/>
    </row>
    <row r="81" ht="12.75">
      <c r="H81" s="173"/>
    </row>
    <row r="82" ht="12.75">
      <c r="H82" s="173"/>
    </row>
    <row r="83" ht="12.75">
      <c r="H83" s="173"/>
    </row>
    <row r="84" ht="12.75">
      <c r="H84" s="173"/>
    </row>
    <row r="85" ht="12.75">
      <c r="H85" s="173"/>
    </row>
    <row r="86" ht="12.75">
      <c r="H86" s="173"/>
    </row>
    <row r="87" ht="12.75">
      <c r="H87" s="173"/>
    </row>
    <row r="88" ht="12.75">
      <c r="H88" s="173"/>
    </row>
  </sheetData>
  <sheetProtection/>
  <mergeCells count="22">
    <mergeCell ref="H53:H88"/>
    <mergeCell ref="E6:F7"/>
    <mergeCell ref="C6:D7"/>
    <mergeCell ref="A25:I25"/>
    <mergeCell ref="B6:B8"/>
    <mergeCell ref="A42:B42"/>
    <mergeCell ref="B29:I29"/>
    <mergeCell ref="I6:I8"/>
    <mergeCell ref="A47:C47"/>
    <mergeCell ref="G47:I47"/>
    <mergeCell ref="A1:I1"/>
    <mergeCell ref="A2:I2"/>
    <mergeCell ref="A3:I3"/>
    <mergeCell ref="H5:I5"/>
    <mergeCell ref="A6:A8"/>
    <mergeCell ref="G6:H7"/>
    <mergeCell ref="A10:I10"/>
    <mergeCell ref="A19:I19"/>
    <mergeCell ref="G46:I46"/>
    <mergeCell ref="A38:I38"/>
    <mergeCell ref="A46:D46"/>
    <mergeCell ref="A32:I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="115" zoomScaleNormal="115" zoomScalePageLayoutView="0" workbookViewId="0" topLeftCell="A10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7109375" style="1" customWidth="1"/>
    <col min="4" max="4" width="8.00390625" style="1" customWidth="1"/>
    <col min="5" max="5" width="8.140625" style="1" customWidth="1"/>
    <col min="6" max="6" width="8.8515625" style="1" customWidth="1"/>
    <col min="7" max="7" width="8.57421875" style="1" customWidth="1"/>
    <col min="8" max="8" width="7.57421875" style="88" customWidth="1"/>
    <col min="9" max="9" width="8.00390625" style="1" customWidth="1"/>
    <col min="10" max="16384" width="9.140625" style="1" customWidth="1"/>
  </cols>
  <sheetData>
    <row r="1" spans="1:9" ht="13.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</row>
    <row r="2" spans="1:9" ht="15.75" customHeight="1">
      <c r="A2" s="157" t="s">
        <v>1</v>
      </c>
      <c r="B2" s="157"/>
      <c r="C2" s="157"/>
      <c r="D2" s="157"/>
      <c r="E2" s="157"/>
      <c r="F2" s="157"/>
      <c r="G2" s="157"/>
      <c r="H2" s="157"/>
      <c r="I2" s="157"/>
    </row>
    <row r="3" spans="1:9" ht="31.5" customHeight="1">
      <c r="A3" s="157" t="s">
        <v>63</v>
      </c>
      <c r="B3" s="157"/>
      <c r="C3" s="157"/>
      <c r="D3" s="157"/>
      <c r="E3" s="157"/>
      <c r="F3" s="157"/>
      <c r="G3" s="157"/>
      <c r="H3" s="157"/>
      <c r="I3" s="157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81"/>
      <c r="I4" s="11"/>
    </row>
    <row r="5" spans="2:9" ht="12.75" customHeight="1">
      <c r="B5" s="11"/>
      <c r="C5" s="11"/>
      <c r="D5" s="11"/>
      <c r="E5" s="11"/>
      <c r="F5" s="11"/>
      <c r="G5" s="11"/>
      <c r="H5" s="158" t="s">
        <v>3</v>
      </c>
      <c r="I5" s="158"/>
    </row>
    <row r="6" spans="1:9" ht="12.75" customHeight="1">
      <c r="A6" s="174" t="s">
        <v>4</v>
      </c>
      <c r="B6" s="174" t="s">
        <v>5</v>
      </c>
      <c r="C6" s="161" t="s">
        <v>6</v>
      </c>
      <c r="D6" s="162"/>
      <c r="E6" s="161" t="s">
        <v>41</v>
      </c>
      <c r="F6" s="162"/>
      <c r="G6" s="161" t="s">
        <v>64</v>
      </c>
      <c r="H6" s="162"/>
      <c r="I6" s="174" t="s">
        <v>7</v>
      </c>
    </row>
    <row r="7" spans="1:9" ht="12.75">
      <c r="A7" s="175"/>
      <c r="B7" s="175"/>
      <c r="C7" s="163"/>
      <c r="D7" s="164"/>
      <c r="E7" s="163"/>
      <c r="F7" s="164"/>
      <c r="G7" s="163"/>
      <c r="H7" s="164"/>
      <c r="I7" s="175"/>
    </row>
    <row r="8" spans="1:9" ht="23.25" customHeight="1">
      <c r="A8" s="176"/>
      <c r="B8" s="176"/>
      <c r="C8" s="80" t="s">
        <v>29</v>
      </c>
      <c r="D8" s="80" t="s">
        <v>42</v>
      </c>
      <c r="E8" s="80" t="s">
        <v>41</v>
      </c>
      <c r="F8" s="80" t="s">
        <v>8</v>
      </c>
      <c r="G8" s="80" t="s">
        <v>29</v>
      </c>
      <c r="H8" s="82" t="s">
        <v>42</v>
      </c>
      <c r="I8" s="176"/>
    </row>
    <row r="9" spans="1:9" ht="14.25" customHeight="1">
      <c r="A9" s="80"/>
      <c r="B9" s="80">
        <v>1</v>
      </c>
      <c r="C9" s="80">
        <v>2</v>
      </c>
      <c r="D9" s="80">
        <v>3</v>
      </c>
      <c r="E9" s="80">
        <v>4</v>
      </c>
      <c r="F9" s="80">
        <v>5</v>
      </c>
      <c r="G9" s="80">
        <v>6</v>
      </c>
      <c r="H9" s="82">
        <v>7</v>
      </c>
      <c r="I9" s="80">
        <v>8</v>
      </c>
    </row>
    <row r="10" spans="1:9" ht="12.75" customHeight="1">
      <c r="A10" s="154" t="s">
        <v>9</v>
      </c>
      <c r="B10" s="155"/>
      <c r="C10" s="155"/>
      <c r="D10" s="155"/>
      <c r="E10" s="155"/>
      <c r="F10" s="155"/>
      <c r="G10" s="155"/>
      <c r="H10" s="155"/>
      <c r="I10" s="156"/>
    </row>
    <row r="11" spans="1:9" ht="12.75">
      <c r="A11" s="90">
        <v>1</v>
      </c>
      <c r="B11" s="3" t="s">
        <v>10</v>
      </c>
      <c r="C11" s="32">
        <f>G11+июнь!C11</f>
        <v>9140.5</v>
      </c>
      <c r="D11" s="32">
        <f>H11+июнь!D11</f>
        <v>1363.2</v>
      </c>
      <c r="E11" s="5">
        <f>D11/C11</f>
        <v>0.14913844975657786</v>
      </c>
      <c r="F11" s="4">
        <f aca="true" t="shared" si="0" ref="F11:F18">D11-C11</f>
        <v>-7777.3</v>
      </c>
      <c r="G11" s="4">
        <v>2079.9</v>
      </c>
      <c r="H11" s="4">
        <v>0</v>
      </c>
      <c r="I11" s="5">
        <f>H11/G11</f>
        <v>0</v>
      </c>
    </row>
    <row r="12" spans="1:9" ht="12.75">
      <c r="A12" s="90">
        <v>2</v>
      </c>
      <c r="B12" s="3" t="s">
        <v>11</v>
      </c>
      <c r="C12" s="32">
        <f>G12+июнь!C12</f>
        <v>2466.1</v>
      </c>
      <c r="D12" s="32">
        <f>H12+июнь!D12</f>
        <v>14498</v>
      </c>
      <c r="E12" s="5">
        <f>D12/C12</f>
        <v>5.878918129840639</v>
      </c>
      <c r="F12" s="4">
        <f t="shared" si="0"/>
        <v>12031.9</v>
      </c>
      <c r="G12" s="4">
        <v>483.8</v>
      </c>
      <c r="H12" s="4">
        <v>1015</v>
      </c>
      <c r="I12" s="5">
        <f>H12/G12</f>
        <v>2.0979743695742044</v>
      </c>
    </row>
    <row r="13" spans="1:9" ht="12.75">
      <c r="A13" s="90">
        <v>3</v>
      </c>
      <c r="B13" s="3" t="s">
        <v>26</v>
      </c>
      <c r="C13" s="32">
        <f>G13+июнь!C13</f>
        <v>138335.50000000003</v>
      </c>
      <c r="D13" s="32">
        <f>H13+июнь!D13</f>
        <v>23389.8</v>
      </c>
      <c r="E13" s="5">
        <f>D13/C13</f>
        <v>0.1690802433214901</v>
      </c>
      <c r="F13" s="4">
        <f t="shared" si="0"/>
        <v>-114945.70000000003</v>
      </c>
      <c r="G13" s="4">
        <v>0</v>
      </c>
      <c r="H13" s="4">
        <v>0</v>
      </c>
      <c r="I13" s="5">
        <v>0</v>
      </c>
    </row>
    <row r="14" spans="1:9" ht="24.75" customHeight="1">
      <c r="A14" s="90">
        <v>4</v>
      </c>
      <c r="B14" s="3" t="s">
        <v>12</v>
      </c>
      <c r="C14" s="32">
        <f>G14+июнь!C14</f>
        <v>0</v>
      </c>
      <c r="D14" s="32">
        <f>H14+июнь!D14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</row>
    <row r="15" spans="1:9" ht="24.75" customHeight="1">
      <c r="A15" s="91">
        <v>5</v>
      </c>
      <c r="B15" s="3" t="s">
        <v>16</v>
      </c>
      <c r="C15" s="32">
        <f>G15+июнь!C15</f>
        <v>43070</v>
      </c>
      <c r="D15" s="32">
        <f>H15+июнь!D15</f>
        <v>33285</v>
      </c>
      <c r="E15" s="5">
        <f>D15/C15</f>
        <v>0.7728117018806594</v>
      </c>
      <c r="F15" s="4">
        <f t="shared" si="0"/>
        <v>-9785</v>
      </c>
      <c r="G15" s="4">
        <v>5511</v>
      </c>
      <c r="H15" s="4">
        <v>6935</v>
      </c>
      <c r="I15" s="5">
        <f>H15/G15</f>
        <v>1.258392306296498</v>
      </c>
    </row>
    <row r="16" spans="1:9" ht="24.75" customHeight="1">
      <c r="A16" s="91">
        <v>6</v>
      </c>
      <c r="B16" s="3" t="s">
        <v>35</v>
      </c>
      <c r="C16" s="32">
        <f>G16+июнь!C16</f>
        <v>0</v>
      </c>
      <c r="D16" s="32">
        <f>H16+июнь!D16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</row>
    <row r="17" spans="1:9" ht="18" customHeight="1">
      <c r="A17" s="89">
        <v>7</v>
      </c>
      <c r="B17" s="3" t="s">
        <v>43</v>
      </c>
      <c r="C17" s="32">
        <f>G17+июнь!C17</f>
        <v>315.9</v>
      </c>
      <c r="D17" s="32">
        <f>H17+июнь!D17</f>
        <v>1167.4</v>
      </c>
      <c r="E17" s="5">
        <f>D17/C17</f>
        <v>3.6954732510288073</v>
      </c>
      <c r="F17" s="4">
        <f t="shared" si="0"/>
        <v>851.5000000000001</v>
      </c>
      <c r="G17" s="4">
        <v>315.9</v>
      </c>
      <c r="H17" s="4">
        <v>233.4</v>
      </c>
      <c r="I17" s="5">
        <f>H17/G17</f>
        <v>0.7388414055080722</v>
      </c>
    </row>
    <row r="18" spans="1:9" ht="12.75">
      <c r="A18" s="6"/>
      <c r="B18" s="7" t="s">
        <v>13</v>
      </c>
      <c r="C18" s="23">
        <f>SUM(C11:C17)</f>
        <v>193328.00000000003</v>
      </c>
      <c r="D18" s="8">
        <f>SUM(D11:D17)</f>
        <v>73703.4</v>
      </c>
      <c r="E18" s="9">
        <f>D18/C18</f>
        <v>0.3812349995861954</v>
      </c>
      <c r="F18" s="8">
        <f t="shared" si="0"/>
        <v>-119624.60000000003</v>
      </c>
      <c r="G18" s="8">
        <f>SUM(G11:G17)</f>
        <v>8390.6</v>
      </c>
      <c r="H18" s="8">
        <f>SUM(H11:H17)</f>
        <v>8183.4</v>
      </c>
      <c r="I18" s="9">
        <f>H18/G18</f>
        <v>0.975305699234858</v>
      </c>
    </row>
    <row r="19" spans="1:9" ht="12.75" customHeight="1">
      <c r="A19" s="154" t="s">
        <v>14</v>
      </c>
      <c r="B19" s="155"/>
      <c r="C19" s="155"/>
      <c r="D19" s="155"/>
      <c r="E19" s="155"/>
      <c r="F19" s="155"/>
      <c r="G19" s="155"/>
      <c r="H19" s="155"/>
      <c r="I19" s="156"/>
    </row>
    <row r="20" spans="1:9" ht="24">
      <c r="A20" s="90">
        <v>8</v>
      </c>
      <c r="B20" s="3" t="s">
        <v>15</v>
      </c>
      <c r="C20" s="32">
        <f>G20+июнь!C20</f>
        <v>772</v>
      </c>
      <c r="D20" s="32">
        <f>H20+июнь!D20</f>
        <v>551.4</v>
      </c>
      <c r="E20" s="5">
        <f>D20/C20</f>
        <v>0.7142487046632124</v>
      </c>
      <c r="F20" s="4">
        <f>D20-C20</f>
        <v>-220.60000000000002</v>
      </c>
      <c r="G20" s="4">
        <v>100</v>
      </c>
      <c r="H20" s="4">
        <v>86.7</v>
      </c>
      <c r="I20" s="5">
        <f>H20/G20</f>
        <v>0.867</v>
      </c>
    </row>
    <row r="21" spans="1:9" ht="13.5" customHeight="1">
      <c r="A21" s="90">
        <v>9</v>
      </c>
      <c r="B21" s="3" t="s">
        <v>17</v>
      </c>
      <c r="C21" s="32">
        <f>G21+июнь!C21</f>
        <v>22981</v>
      </c>
      <c r="D21" s="32">
        <f>H21+июнь!D21</f>
        <v>34049.1</v>
      </c>
      <c r="E21" s="5">
        <f>D21/C21</f>
        <v>1.4816195987990077</v>
      </c>
      <c r="F21" s="4">
        <f>D21-C21</f>
        <v>11068.099999999999</v>
      </c>
      <c r="G21" s="4">
        <v>7098.6</v>
      </c>
      <c r="H21" s="4">
        <v>7506.4</v>
      </c>
      <c r="I21" s="5">
        <f>H21/G21</f>
        <v>1.0574479474826022</v>
      </c>
    </row>
    <row r="22" spans="1:9" ht="13.5" customHeight="1">
      <c r="A22" s="6">
        <v>10</v>
      </c>
      <c r="B22" s="34" t="s">
        <v>45</v>
      </c>
      <c r="C22" s="32">
        <f>G22+июнь!C22</f>
        <v>1795.5</v>
      </c>
      <c r="D22" s="32">
        <f>H22+июнь!D22</f>
        <v>0</v>
      </c>
      <c r="E22" s="5">
        <v>0</v>
      </c>
      <c r="F22" s="4">
        <f>D22-C22</f>
        <v>-1795.5</v>
      </c>
      <c r="G22" s="4">
        <v>0</v>
      </c>
      <c r="H22" s="4">
        <v>0</v>
      </c>
      <c r="I22" s="5">
        <v>0</v>
      </c>
    </row>
    <row r="23" spans="1:9" ht="13.5" customHeight="1">
      <c r="A23" s="90">
        <v>11</v>
      </c>
      <c r="B23" s="34" t="s">
        <v>49</v>
      </c>
      <c r="C23" s="32">
        <f>G23+июнь!C23</f>
        <v>0</v>
      </c>
      <c r="D23" s="32">
        <f>H23+июнь!D23</f>
        <v>32400</v>
      </c>
      <c r="E23" s="5">
        <v>0</v>
      </c>
      <c r="F23" s="4">
        <f>D23-C23</f>
        <v>32400</v>
      </c>
      <c r="G23" s="4">
        <v>0</v>
      </c>
      <c r="H23" s="4">
        <v>5400</v>
      </c>
      <c r="I23" s="5">
        <v>0</v>
      </c>
    </row>
    <row r="24" spans="1:9" ht="12.75">
      <c r="A24" s="6"/>
      <c r="B24" s="7" t="s">
        <v>13</v>
      </c>
      <c r="C24" s="8">
        <f>SUM(C20:C23)</f>
        <v>25548.5</v>
      </c>
      <c r="D24" s="8">
        <f>SUM(D20:D23)</f>
        <v>67000.5</v>
      </c>
      <c r="E24" s="9">
        <f>D24/C24</f>
        <v>2.6224827289273343</v>
      </c>
      <c r="F24" s="8">
        <f>D24-C24</f>
        <v>41452</v>
      </c>
      <c r="G24" s="8">
        <f>SUM(G20:G23)</f>
        <v>7198.6</v>
      </c>
      <c r="H24" s="8">
        <f>SUM(H20:H23)</f>
        <v>12993.099999999999</v>
      </c>
      <c r="I24" s="9">
        <f>H24/G24</f>
        <v>1.8049481843691826</v>
      </c>
    </row>
    <row r="25" spans="1:9" ht="12.75" customHeight="1">
      <c r="A25" s="154" t="s">
        <v>38</v>
      </c>
      <c r="B25" s="155"/>
      <c r="C25" s="155"/>
      <c r="D25" s="155"/>
      <c r="E25" s="155"/>
      <c r="F25" s="155"/>
      <c r="G25" s="155"/>
      <c r="H25" s="155"/>
      <c r="I25" s="156"/>
    </row>
    <row r="26" spans="1:9" ht="12.75" customHeight="1">
      <c r="A26" s="90">
        <v>12</v>
      </c>
      <c r="B26" s="3" t="s">
        <v>18</v>
      </c>
      <c r="C26" s="32">
        <f>G26+июнь!C26</f>
        <v>2948.5999999999995</v>
      </c>
      <c r="D26" s="32">
        <f>H26+июнь!D26</f>
        <v>5151</v>
      </c>
      <c r="E26" s="5">
        <f>D26/C26</f>
        <v>1.7469307467950894</v>
      </c>
      <c r="F26" s="4">
        <f>D26-C26</f>
        <v>2202.4000000000005</v>
      </c>
      <c r="G26" s="4">
        <v>411.2</v>
      </c>
      <c r="H26" s="4">
        <v>0</v>
      </c>
      <c r="I26" s="5">
        <f>H26/G26</f>
        <v>0</v>
      </c>
    </row>
    <row r="27" spans="1:9" ht="25.5" customHeight="1">
      <c r="A27" s="90">
        <v>13</v>
      </c>
      <c r="B27" s="3" t="s">
        <v>19</v>
      </c>
      <c r="C27" s="32">
        <f>G27+июнь!C27</f>
        <v>3477.9000000000005</v>
      </c>
      <c r="D27" s="32">
        <f>H27+июнь!D27</f>
        <v>4340.599999999999</v>
      </c>
      <c r="E27" s="5">
        <f>D27/C27</f>
        <v>1.2480519853934842</v>
      </c>
      <c r="F27" s="4">
        <f>D27-C27</f>
        <v>862.6999999999989</v>
      </c>
      <c r="G27" s="4">
        <v>614.7</v>
      </c>
      <c r="H27" s="4">
        <v>683.6</v>
      </c>
      <c r="I27" s="5">
        <f>H27/G27</f>
        <v>1.11208719700667</v>
      </c>
    </row>
    <row r="28" spans="1:9" ht="13.5" customHeight="1">
      <c r="A28" s="6"/>
      <c r="B28" s="7" t="s">
        <v>13</v>
      </c>
      <c r="C28" s="8">
        <f>SUM(C26:C27)</f>
        <v>6426.5</v>
      </c>
      <c r="D28" s="8">
        <f>SUM(D26:D27)</f>
        <v>9491.599999999999</v>
      </c>
      <c r="E28" s="9">
        <f>D28/C28</f>
        <v>1.476947016260795</v>
      </c>
      <c r="F28" s="6">
        <f>D28-C28</f>
        <v>3065.0999999999985</v>
      </c>
      <c r="G28" s="8">
        <f>SUM(G26:G27)</f>
        <v>1025.9</v>
      </c>
      <c r="H28" s="8">
        <f>SUM(H26:H27)</f>
        <v>683.6</v>
      </c>
      <c r="I28" s="9">
        <f>H28/G28</f>
        <v>0.6663417487084511</v>
      </c>
    </row>
    <row r="29" spans="1:9" ht="13.5" customHeight="1">
      <c r="A29" s="6"/>
      <c r="B29" s="159" t="s">
        <v>27</v>
      </c>
      <c r="C29" s="160"/>
      <c r="D29" s="160"/>
      <c r="E29" s="160"/>
      <c r="F29" s="160"/>
      <c r="G29" s="160"/>
      <c r="H29" s="160"/>
      <c r="I29" s="171"/>
    </row>
    <row r="30" spans="1:9" ht="13.5" customHeight="1">
      <c r="A30" s="90">
        <v>14</v>
      </c>
      <c r="B30" s="3" t="s">
        <v>28</v>
      </c>
      <c r="C30" s="32">
        <f>G30+июнь!C30</f>
        <v>3186.4</v>
      </c>
      <c r="D30" s="32">
        <f>H30+июнь!D30</f>
        <v>6601.2</v>
      </c>
      <c r="E30" s="5">
        <f>D30/C30</f>
        <v>2.0716796384634697</v>
      </c>
      <c r="F30" s="35">
        <f>D30-C30</f>
        <v>3414.7999999999997</v>
      </c>
      <c r="G30" s="35">
        <v>1236</v>
      </c>
      <c r="H30" s="35">
        <v>2200</v>
      </c>
      <c r="I30" s="33">
        <f>H30/G30</f>
        <v>1.779935275080906</v>
      </c>
    </row>
    <row r="31" spans="1:9" s="46" customFormat="1" ht="13.5" customHeight="1">
      <c r="A31" s="6"/>
      <c r="B31" s="7" t="s">
        <v>13</v>
      </c>
      <c r="C31" s="8">
        <f>SUM(C30)</f>
        <v>3186.4</v>
      </c>
      <c r="D31" s="8">
        <f>SUM(D30)</f>
        <v>6601.2</v>
      </c>
      <c r="E31" s="9">
        <f>D31/C31</f>
        <v>2.0716796384634697</v>
      </c>
      <c r="F31" s="6">
        <f>D31-C31</f>
        <v>3414.7999999999997</v>
      </c>
      <c r="G31" s="8">
        <f>SUM(G30)</f>
        <v>1236</v>
      </c>
      <c r="H31" s="8">
        <f>SUM(H30)</f>
        <v>2200</v>
      </c>
      <c r="I31" s="36">
        <f>H31/G31</f>
        <v>1.779935275080906</v>
      </c>
    </row>
    <row r="32" spans="1:9" s="21" customFormat="1" ht="12.75" customHeight="1">
      <c r="A32" s="154" t="s">
        <v>23</v>
      </c>
      <c r="B32" s="155"/>
      <c r="C32" s="155"/>
      <c r="D32" s="155"/>
      <c r="E32" s="155"/>
      <c r="F32" s="155"/>
      <c r="G32" s="155"/>
      <c r="H32" s="155"/>
      <c r="I32" s="156"/>
    </row>
    <row r="33" spans="1:9" ht="24" hidden="1">
      <c r="A33" s="90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90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90">
        <v>15</v>
      </c>
      <c r="B35" s="3" t="s">
        <v>24</v>
      </c>
      <c r="C35" s="32">
        <f>G35+июнь!C35</f>
        <v>1585.8999999999999</v>
      </c>
      <c r="D35" s="32">
        <f>H35+июнь!D35</f>
        <v>2766.8</v>
      </c>
      <c r="E35" s="5">
        <f>D35/C35</f>
        <v>1.7446245034365346</v>
      </c>
      <c r="F35" s="35">
        <f>D35-C35</f>
        <v>1180.9000000000003</v>
      </c>
      <c r="G35" s="4">
        <v>165.3</v>
      </c>
      <c r="H35" s="4">
        <v>122.9</v>
      </c>
      <c r="I35" s="33">
        <f>H35/G35</f>
        <v>0.7434966727162734</v>
      </c>
    </row>
    <row r="36" spans="1:9" ht="12.75" customHeight="1" hidden="1">
      <c r="A36" s="90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23">
        <f>SUM(C35:C36)</f>
        <v>1585.8999999999999</v>
      </c>
      <c r="D37" s="8">
        <f>SUM(D35:D36)</f>
        <v>2766.8</v>
      </c>
      <c r="E37" s="9">
        <f>D37/C37</f>
        <v>1.7446245034365346</v>
      </c>
      <c r="F37" s="8">
        <f>D37-C37</f>
        <v>1180.9000000000003</v>
      </c>
      <c r="G37" s="63">
        <f>SUM(G35:G36)</f>
        <v>165.3</v>
      </c>
      <c r="H37" s="8">
        <f>SUM(H35:H36)</f>
        <v>122.9</v>
      </c>
      <c r="I37" s="9">
        <f>H37/G37</f>
        <v>0.7434966727162734</v>
      </c>
    </row>
    <row r="38" spans="1:9" ht="12.75" customHeight="1">
      <c r="A38" s="154" t="s">
        <v>31</v>
      </c>
      <c r="B38" s="155"/>
      <c r="C38" s="155"/>
      <c r="D38" s="155"/>
      <c r="E38" s="155"/>
      <c r="F38" s="155"/>
      <c r="G38" s="155"/>
      <c r="H38" s="155"/>
      <c r="I38" s="156"/>
    </row>
    <row r="39" spans="1:9" ht="12.75">
      <c r="A39" s="90">
        <v>16</v>
      </c>
      <c r="B39" s="3" t="s">
        <v>30</v>
      </c>
      <c r="C39" s="32">
        <f>G39+июнь!C39</f>
        <v>3259</v>
      </c>
      <c r="D39" s="32">
        <f>H39+июнь!D39</f>
        <v>3321</v>
      </c>
      <c r="E39" s="5">
        <f>D39/C39</f>
        <v>1.0190242405645904</v>
      </c>
      <c r="F39" s="37">
        <f>D39-C39</f>
        <v>62</v>
      </c>
      <c r="G39" s="4">
        <v>597</v>
      </c>
      <c r="H39" s="4">
        <v>661</v>
      </c>
      <c r="I39" s="33">
        <f>H39/G39</f>
        <v>1.1072026800670016</v>
      </c>
    </row>
    <row r="40" spans="1:9" ht="12.75">
      <c r="A40" s="90">
        <v>17</v>
      </c>
      <c r="B40" s="34" t="s">
        <v>32</v>
      </c>
      <c r="C40" s="32">
        <f>G40+июнь!C40</f>
        <v>935.6</v>
      </c>
      <c r="D40" s="32">
        <f>H40+июнь!D40</f>
        <v>846.3</v>
      </c>
      <c r="E40" s="5">
        <f>D40/C40</f>
        <v>0.9045532278751602</v>
      </c>
      <c r="F40" s="4">
        <f>D40-C40</f>
        <v>-89.30000000000007</v>
      </c>
      <c r="G40" s="4">
        <v>0</v>
      </c>
      <c r="H40" s="4">
        <v>129.5</v>
      </c>
      <c r="I40" s="5">
        <v>0</v>
      </c>
    </row>
    <row r="41" spans="1:9" ht="12.75">
      <c r="A41" s="6"/>
      <c r="B41" s="92" t="s">
        <v>13</v>
      </c>
      <c r="C41" s="32">
        <f>G41+июнь!C41</f>
        <v>4194.6</v>
      </c>
      <c r="D41" s="32">
        <f>H41+июнь!D41</f>
        <v>4167.3</v>
      </c>
      <c r="E41" s="9">
        <f>D41/C41</f>
        <v>0.9934916320984122</v>
      </c>
      <c r="F41" s="8">
        <f>SUM(F39:F40)</f>
        <v>-27.300000000000068</v>
      </c>
      <c r="G41" s="8">
        <f>SUM(G39:G40)</f>
        <v>597</v>
      </c>
      <c r="H41" s="8">
        <f>SUM(H39:H40)</f>
        <v>790.5</v>
      </c>
      <c r="I41" s="9">
        <f>H41/G41</f>
        <v>1.3241206030150754</v>
      </c>
    </row>
    <row r="42" spans="1:9" ht="14.25" customHeight="1">
      <c r="A42" s="168" t="s">
        <v>25</v>
      </c>
      <c r="B42" s="169"/>
      <c r="C42" s="8">
        <f>C18+C24+C28+C31+C37+C41</f>
        <v>234269.90000000002</v>
      </c>
      <c r="D42" s="8">
        <f>D18+D24+D28+D31+D37+D41</f>
        <v>163730.8</v>
      </c>
      <c r="E42" s="9">
        <f>D42/C42</f>
        <v>0.6988981512349643</v>
      </c>
      <c r="F42" s="8">
        <f>D42-C42</f>
        <v>-70539.10000000003</v>
      </c>
      <c r="G42" s="23">
        <f>G18+G24+G28+G31+G37+G41</f>
        <v>18613.4</v>
      </c>
      <c r="H42" s="84">
        <f>H18+H24+H28+H31+H37+H41</f>
        <v>24973.5</v>
      </c>
      <c r="I42" s="9">
        <f>H42/G42</f>
        <v>1.3416946930705835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86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86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81"/>
      <c r="I45" s="11"/>
    </row>
    <row r="46" spans="1:9" ht="15" customHeight="1">
      <c r="A46" s="170" t="s">
        <v>33</v>
      </c>
      <c r="B46" s="170"/>
      <c r="C46" s="170"/>
      <c r="D46" s="170"/>
      <c r="E46" s="11"/>
      <c r="F46" s="11"/>
      <c r="G46" s="172"/>
      <c r="H46" s="172"/>
      <c r="I46" s="172"/>
    </row>
    <row r="47" spans="1:9" ht="27" customHeight="1">
      <c r="A47" s="165" t="s">
        <v>34</v>
      </c>
      <c r="B47" s="165"/>
      <c r="C47" s="165"/>
      <c r="D47" s="11"/>
      <c r="E47" s="11"/>
      <c r="F47" s="47"/>
      <c r="G47" s="166" t="s">
        <v>36</v>
      </c>
      <c r="H47" s="166"/>
      <c r="I47" s="166"/>
    </row>
    <row r="48" spans="1:9" ht="14.25" customHeight="1" hidden="1">
      <c r="A48" s="76"/>
      <c r="B48" s="76"/>
      <c r="C48" s="76"/>
      <c r="D48" s="11"/>
      <c r="E48" s="11"/>
      <c r="F48" s="11"/>
      <c r="G48" s="77"/>
      <c r="H48" s="87"/>
      <c r="I48" s="78"/>
    </row>
    <row r="49" spans="1:9" ht="14.25" customHeight="1" hidden="1">
      <c r="A49" s="76"/>
      <c r="B49" s="76"/>
      <c r="C49" s="76"/>
      <c r="D49" s="11"/>
      <c r="E49" s="11"/>
      <c r="F49" s="11"/>
      <c r="G49" s="77"/>
      <c r="H49" s="87"/>
      <c r="I49" s="78"/>
    </row>
    <row r="50" spans="1:9" ht="0.75" customHeight="1" hidden="1">
      <c r="A50" s="76"/>
      <c r="B50" s="76"/>
      <c r="C50" s="76"/>
      <c r="D50" s="11"/>
      <c r="E50" s="11"/>
      <c r="F50" s="11"/>
      <c r="G50" s="77"/>
      <c r="H50" s="87"/>
      <c r="I50" s="78"/>
    </row>
    <row r="51" spans="1:9" ht="14.25" customHeight="1" hidden="1">
      <c r="A51" s="76"/>
      <c r="B51" s="76"/>
      <c r="C51" s="76"/>
      <c r="D51" s="11"/>
      <c r="E51" s="11"/>
      <c r="F51" s="11"/>
      <c r="G51" s="77"/>
      <c r="H51" s="87"/>
      <c r="I51" s="78"/>
    </row>
    <row r="52" spans="1:9" ht="14.25" customHeight="1" hidden="1">
      <c r="A52" s="76"/>
      <c r="B52" s="76"/>
      <c r="C52" s="76"/>
      <c r="D52" s="11"/>
      <c r="E52" s="11"/>
      <c r="F52" s="11"/>
      <c r="G52" s="77"/>
      <c r="H52" s="87"/>
      <c r="I52" s="78"/>
    </row>
    <row r="53" spans="3:9" ht="9.75" customHeight="1">
      <c r="C53" s="17"/>
      <c r="D53" s="11"/>
      <c r="E53" s="11"/>
      <c r="F53" s="11"/>
      <c r="G53" s="15"/>
      <c r="H53" s="173"/>
      <c r="I53" s="79"/>
    </row>
    <row r="54" spans="1:9" ht="12" customHeight="1">
      <c r="A54" s="17"/>
      <c r="B54" s="17" t="s">
        <v>65</v>
      </c>
      <c r="C54" s="17"/>
      <c r="D54" s="11"/>
      <c r="E54" s="11"/>
      <c r="F54" s="11"/>
      <c r="G54" s="15"/>
      <c r="H54" s="173"/>
      <c r="I54" s="79"/>
    </row>
    <row r="55" spans="1:9" ht="15.75" customHeight="1">
      <c r="A55" s="17"/>
      <c r="B55" s="18" t="s">
        <v>37</v>
      </c>
      <c r="C55" s="17"/>
      <c r="D55" s="11"/>
      <c r="E55" s="11"/>
      <c r="F55" s="11"/>
      <c r="G55" s="15"/>
      <c r="H55" s="173"/>
      <c r="I55" s="79"/>
    </row>
    <row r="56" ht="12.75" customHeight="1">
      <c r="H56" s="173"/>
    </row>
    <row r="57" ht="12.75" customHeight="1">
      <c r="H57" s="173"/>
    </row>
    <row r="58" ht="12.75" customHeight="1">
      <c r="H58" s="173"/>
    </row>
    <row r="59" ht="12.75" customHeight="1">
      <c r="H59" s="173"/>
    </row>
    <row r="60" ht="12.75" customHeight="1">
      <c r="H60" s="173"/>
    </row>
  </sheetData>
  <sheetProtection/>
  <mergeCells count="22">
    <mergeCell ref="A1:I1"/>
    <mergeCell ref="A2:I2"/>
    <mergeCell ref="A3:I3"/>
    <mergeCell ref="H5:I5"/>
    <mergeCell ref="A6:A8"/>
    <mergeCell ref="B6:B8"/>
    <mergeCell ref="C6:D7"/>
    <mergeCell ref="E6:F7"/>
    <mergeCell ref="G6:H7"/>
    <mergeCell ref="I6:I8"/>
    <mergeCell ref="A10:I10"/>
    <mergeCell ref="A19:I19"/>
    <mergeCell ref="A25:I25"/>
    <mergeCell ref="B29:I29"/>
    <mergeCell ref="A32:I32"/>
    <mergeCell ref="A38:I38"/>
    <mergeCell ref="A42:B42"/>
    <mergeCell ref="A46:D46"/>
    <mergeCell ref="G46:I46"/>
    <mergeCell ref="A47:C47"/>
    <mergeCell ref="G47:I47"/>
    <mergeCell ref="H53:H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4">
      <selection activeCell="F27" sqref="F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7109375" style="1" customWidth="1"/>
    <col min="4" max="4" width="8.00390625" style="1" customWidth="1"/>
    <col min="5" max="5" width="8.140625" style="1" customWidth="1"/>
    <col min="6" max="6" width="8.8515625" style="1" customWidth="1"/>
    <col min="7" max="7" width="8.57421875" style="1" customWidth="1"/>
    <col min="8" max="8" width="7.57421875" style="88" customWidth="1"/>
    <col min="9" max="9" width="8.00390625" style="1" customWidth="1"/>
    <col min="10" max="16384" width="9.140625" style="1" customWidth="1"/>
  </cols>
  <sheetData>
    <row r="1" spans="1:9" ht="13.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</row>
    <row r="2" spans="1:9" ht="15.75" customHeight="1">
      <c r="A2" s="157" t="s">
        <v>1</v>
      </c>
      <c r="B2" s="157"/>
      <c r="C2" s="157"/>
      <c r="D2" s="157"/>
      <c r="E2" s="157"/>
      <c r="F2" s="157"/>
      <c r="G2" s="157"/>
      <c r="H2" s="157"/>
      <c r="I2" s="157"/>
    </row>
    <row r="3" spans="1:9" ht="31.5" customHeight="1">
      <c r="A3" s="157" t="s">
        <v>67</v>
      </c>
      <c r="B3" s="157"/>
      <c r="C3" s="157"/>
      <c r="D3" s="157"/>
      <c r="E3" s="157"/>
      <c r="F3" s="157"/>
      <c r="G3" s="157"/>
      <c r="H3" s="157"/>
      <c r="I3" s="157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81"/>
      <c r="I4" s="11"/>
    </row>
    <row r="5" spans="2:9" ht="12.75" customHeight="1">
      <c r="B5" s="11"/>
      <c r="C5" s="11"/>
      <c r="D5" s="11"/>
      <c r="E5" s="11"/>
      <c r="F5" s="11"/>
      <c r="G5" s="11"/>
      <c r="H5" s="158" t="s">
        <v>3</v>
      </c>
      <c r="I5" s="158"/>
    </row>
    <row r="6" spans="1:9" ht="12.75" customHeight="1">
      <c r="A6" s="174" t="s">
        <v>4</v>
      </c>
      <c r="B6" s="174" t="s">
        <v>5</v>
      </c>
      <c r="C6" s="161" t="s">
        <v>6</v>
      </c>
      <c r="D6" s="162"/>
      <c r="E6" s="161" t="s">
        <v>41</v>
      </c>
      <c r="F6" s="162"/>
      <c r="G6" s="161" t="s">
        <v>66</v>
      </c>
      <c r="H6" s="162"/>
      <c r="I6" s="174" t="s">
        <v>7</v>
      </c>
    </row>
    <row r="7" spans="1:9" ht="12.75">
      <c r="A7" s="175"/>
      <c r="B7" s="175"/>
      <c r="C7" s="163"/>
      <c r="D7" s="164"/>
      <c r="E7" s="163"/>
      <c r="F7" s="164"/>
      <c r="G7" s="163"/>
      <c r="H7" s="164"/>
      <c r="I7" s="175"/>
    </row>
    <row r="8" spans="1:9" ht="23.25" customHeight="1">
      <c r="A8" s="176"/>
      <c r="B8" s="176"/>
      <c r="C8" s="96" t="s">
        <v>29</v>
      </c>
      <c r="D8" s="96" t="s">
        <v>42</v>
      </c>
      <c r="E8" s="96" t="s">
        <v>41</v>
      </c>
      <c r="F8" s="96" t="s">
        <v>8</v>
      </c>
      <c r="G8" s="97" t="s">
        <v>29</v>
      </c>
      <c r="H8" s="82" t="s">
        <v>42</v>
      </c>
      <c r="I8" s="176"/>
    </row>
    <row r="9" spans="1:9" ht="14.25" customHeight="1">
      <c r="A9" s="96"/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7">
        <v>6</v>
      </c>
      <c r="H9" s="82">
        <v>7</v>
      </c>
      <c r="I9" s="96">
        <v>8</v>
      </c>
    </row>
    <row r="10" spans="1:9" ht="12.75" customHeight="1">
      <c r="A10" s="154" t="s">
        <v>9</v>
      </c>
      <c r="B10" s="155"/>
      <c r="C10" s="155"/>
      <c r="D10" s="155"/>
      <c r="E10" s="155"/>
      <c r="F10" s="155"/>
      <c r="G10" s="155"/>
      <c r="H10" s="155"/>
      <c r="I10" s="156"/>
    </row>
    <row r="11" spans="1:9" ht="12.75">
      <c r="A11" s="99">
        <v>1</v>
      </c>
      <c r="B11" s="3" t="s">
        <v>10</v>
      </c>
      <c r="C11" s="32">
        <f>G11+июль!C11</f>
        <v>10972.1</v>
      </c>
      <c r="D11" s="32">
        <f>H11+июль!D11</f>
        <v>1363.2</v>
      </c>
      <c r="E11" s="5">
        <f>D11/C11</f>
        <v>0.12424239662416493</v>
      </c>
      <c r="F11" s="4">
        <f aca="true" t="shared" si="0" ref="F11:F18">D11-C11</f>
        <v>-9608.9</v>
      </c>
      <c r="G11" s="4">
        <v>1831.6</v>
      </c>
      <c r="H11" s="4">
        <v>0</v>
      </c>
      <c r="I11" s="5">
        <f>H11/G11</f>
        <v>0</v>
      </c>
    </row>
    <row r="12" spans="1:9" ht="12.75">
      <c r="A12" s="99">
        <v>2</v>
      </c>
      <c r="B12" s="3" t="s">
        <v>11</v>
      </c>
      <c r="C12" s="32">
        <f>G12+июль!C12</f>
        <v>3148.8</v>
      </c>
      <c r="D12" s="32">
        <f>H12+июль!D12</f>
        <v>15817.9</v>
      </c>
      <c r="E12" s="5">
        <f>D12/C12</f>
        <v>5.023469258130081</v>
      </c>
      <c r="F12" s="4">
        <f t="shared" si="0"/>
        <v>12669.099999999999</v>
      </c>
      <c r="G12" s="4">
        <v>682.7</v>
      </c>
      <c r="H12" s="4">
        <v>1319.9</v>
      </c>
      <c r="I12" s="5">
        <f>H12/G12</f>
        <v>1.9333528636297055</v>
      </c>
    </row>
    <row r="13" spans="1:9" ht="12.75">
      <c r="A13" s="99">
        <v>3</v>
      </c>
      <c r="B13" s="3" t="s">
        <v>26</v>
      </c>
      <c r="C13" s="32">
        <f>G13+июль!C13</f>
        <v>142755.80000000002</v>
      </c>
      <c r="D13" s="32">
        <f>H13+июль!D13</f>
        <v>23974.5</v>
      </c>
      <c r="E13" s="5">
        <f>D13/C13</f>
        <v>0.16794063708795018</v>
      </c>
      <c r="F13" s="4">
        <f t="shared" si="0"/>
        <v>-118781.30000000002</v>
      </c>
      <c r="G13" s="4">
        <v>4420.3</v>
      </c>
      <c r="H13" s="4">
        <v>584.7</v>
      </c>
      <c r="I13" s="5">
        <f>H13/G13</f>
        <v>0.13227608985815442</v>
      </c>
    </row>
    <row r="14" spans="1:9" ht="24.75" customHeight="1">
      <c r="A14" s="99">
        <v>4</v>
      </c>
      <c r="B14" s="3" t="s">
        <v>12</v>
      </c>
      <c r="C14" s="32">
        <f>G14+июль!C14</f>
        <v>0</v>
      </c>
      <c r="D14" s="32">
        <f>H14+июль!D14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</row>
    <row r="15" spans="1:9" ht="24.75" customHeight="1">
      <c r="A15" s="100">
        <v>5</v>
      </c>
      <c r="B15" s="3" t="s">
        <v>16</v>
      </c>
      <c r="C15" s="32">
        <f>G15+июль!C15</f>
        <v>49817</v>
      </c>
      <c r="D15" s="32">
        <f>H15+июль!D15</f>
        <v>43272</v>
      </c>
      <c r="E15" s="5">
        <f>D15/C15</f>
        <v>0.8686191460746332</v>
      </c>
      <c r="F15" s="4">
        <f t="shared" si="0"/>
        <v>-6545</v>
      </c>
      <c r="G15" s="4">
        <v>6747</v>
      </c>
      <c r="H15" s="4">
        <v>9987</v>
      </c>
      <c r="I15" s="5">
        <f>H15/G15</f>
        <v>1.4802134281903068</v>
      </c>
    </row>
    <row r="16" spans="1:9" ht="24.75" customHeight="1">
      <c r="A16" s="100">
        <v>6</v>
      </c>
      <c r="B16" s="3" t="s">
        <v>35</v>
      </c>
      <c r="C16" s="32">
        <f>G16+июль!C16</f>
        <v>0</v>
      </c>
      <c r="D16" s="32">
        <f>H16+июль!D16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</row>
    <row r="17" spans="1:9" ht="18" customHeight="1">
      <c r="A17" s="102">
        <v>7</v>
      </c>
      <c r="B17" s="3" t="s">
        <v>43</v>
      </c>
      <c r="C17" s="32">
        <f>G17+июль!C17</f>
        <v>407</v>
      </c>
      <c r="D17" s="32">
        <f>H17+июль!D17</f>
        <v>1341.6000000000001</v>
      </c>
      <c r="E17" s="5">
        <f>D17/C17</f>
        <v>3.296314496314497</v>
      </c>
      <c r="F17" s="4">
        <f t="shared" si="0"/>
        <v>934.6000000000001</v>
      </c>
      <c r="G17" s="4">
        <v>91.1</v>
      </c>
      <c r="H17" s="4">
        <v>174.2</v>
      </c>
      <c r="I17" s="5">
        <f>H17/G17</f>
        <v>1.9121844127332601</v>
      </c>
    </row>
    <row r="18" spans="1:9" ht="12.75">
      <c r="A18" s="6"/>
      <c r="B18" s="7" t="s">
        <v>13</v>
      </c>
      <c r="C18" s="23">
        <f>SUM(C11:C17)</f>
        <v>207100.7</v>
      </c>
      <c r="D18" s="8">
        <f>SUM(D11:D17)</f>
        <v>85769.20000000001</v>
      </c>
      <c r="E18" s="9">
        <f>D18/C18</f>
        <v>0.4141424920340685</v>
      </c>
      <c r="F18" s="8">
        <f t="shared" si="0"/>
        <v>-121331.5</v>
      </c>
      <c r="G18" s="8">
        <f>SUM(G11:G17)</f>
        <v>13772.7</v>
      </c>
      <c r="H18" s="8">
        <f>SUM(H11:H17)</f>
        <v>12065.800000000001</v>
      </c>
      <c r="I18" s="9">
        <f>H18/G18</f>
        <v>0.8760664212536394</v>
      </c>
    </row>
    <row r="19" spans="1:9" ht="12.75" customHeight="1">
      <c r="A19" s="154" t="s">
        <v>14</v>
      </c>
      <c r="B19" s="155"/>
      <c r="C19" s="155"/>
      <c r="D19" s="155"/>
      <c r="E19" s="155"/>
      <c r="F19" s="155"/>
      <c r="G19" s="155"/>
      <c r="H19" s="155"/>
      <c r="I19" s="156"/>
    </row>
    <row r="20" spans="1:9" ht="24">
      <c r="A20" s="99">
        <v>8</v>
      </c>
      <c r="B20" s="3" t="s">
        <v>15</v>
      </c>
      <c r="C20" s="32">
        <f>G20+июль!C20</f>
        <v>853.5</v>
      </c>
      <c r="D20" s="32">
        <f>H20+июль!D20</f>
        <v>814.4</v>
      </c>
      <c r="E20" s="5">
        <f>D20/C20</f>
        <v>0.9541886350322203</v>
      </c>
      <c r="F20" s="4">
        <f>D20-C20</f>
        <v>-39.10000000000002</v>
      </c>
      <c r="G20" s="4">
        <v>81.5</v>
      </c>
      <c r="H20" s="4">
        <v>263</v>
      </c>
      <c r="I20" s="5">
        <f>H20/G20</f>
        <v>3.226993865030675</v>
      </c>
    </row>
    <row r="21" spans="1:9" ht="13.5" customHeight="1">
      <c r="A21" s="99">
        <v>9</v>
      </c>
      <c r="B21" s="3" t="s">
        <v>17</v>
      </c>
      <c r="C21" s="32">
        <f>G21+июль!C21</f>
        <v>28933.2</v>
      </c>
      <c r="D21" s="32">
        <f>H21+июль!D21</f>
        <v>39384.6</v>
      </c>
      <c r="E21" s="5">
        <f>D21/C21</f>
        <v>1.3612251669362532</v>
      </c>
      <c r="F21" s="4">
        <f>D21-C21</f>
        <v>10451.399999999998</v>
      </c>
      <c r="G21" s="4">
        <v>5952.2</v>
      </c>
      <c r="H21" s="4">
        <v>5335.5</v>
      </c>
      <c r="I21" s="5">
        <f>H21/G21</f>
        <v>0.896391250294009</v>
      </c>
    </row>
    <row r="22" spans="1:9" ht="13.5" customHeight="1">
      <c r="A22" s="6">
        <v>10</v>
      </c>
      <c r="B22" s="34" t="s">
        <v>45</v>
      </c>
      <c r="C22" s="32">
        <f>G22+июль!C22</f>
        <v>1795.5</v>
      </c>
      <c r="D22" s="32">
        <f>H22+июль!D22</f>
        <v>0</v>
      </c>
      <c r="E22" s="5">
        <v>0</v>
      </c>
      <c r="F22" s="4">
        <f>D22-C22</f>
        <v>-1795.5</v>
      </c>
      <c r="G22" s="4">
        <v>0</v>
      </c>
      <c r="H22" s="4">
        <v>0</v>
      </c>
      <c r="I22" s="5">
        <v>0</v>
      </c>
    </row>
    <row r="23" spans="1:9" ht="13.5" customHeight="1">
      <c r="A23" s="99">
        <v>11</v>
      </c>
      <c r="B23" s="34" t="s">
        <v>49</v>
      </c>
      <c r="C23" s="32">
        <f>G23+июль!C23</f>
        <v>0</v>
      </c>
      <c r="D23" s="32">
        <f>H23+июль!D23</f>
        <v>37800</v>
      </c>
      <c r="E23" s="5">
        <v>0</v>
      </c>
      <c r="F23" s="4">
        <f>D23-C23</f>
        <v>37800</v>
      </c>
      <c r="G23" s="4">
        <v>0</v>
      </c>
      <c r="H23" s="4">
        <v>5400</v>
      </c>
      <c r="I23" s="5">
        <v>0</v>
      </c>
    </row>
    <row r="24" spans="1:9" ht="12.75">
      <c r="A24" s="6"/>
      <c r="B24" s="7" t="s">
        <v>13</v>
      </c>
      <c r="C24" s="8">
        <f>SUM(C20:C23)</f>
        <v>31582.2</v>
      </c>
      <c r="D24" s="8">
        <f>SUM(D20:D23)</f>
        <v>77999</v>
      </c>
      <c r="E24" s="9">
        <f>D24/C24</f>
        <v>2.4697139527961953</v>
      </c>
      <c r="F24" s="8">
        <f>D24-C24</f>
        <v>46416.8</v>
      </c>
      <c r="G24" s="8">
        <f>SUM(G20:G23)</f>
        <v>6033.7</v>
      </c>
      <c r="H24" s="8">
        <f>SUM(H20:H23)</f>
        <v>10998.5</v>
      </c>
      <c r="I24" s="9">
        <f>H24/G24</f>
        <v>1.8228450204683693</v>
      </c>
    </row>
    <row r="25" spans="1:9" ht="12.75" customHeight="1">
      <c r="A25" s="154" t="s">
        <v>38</v>
      </c>
      <c r="B25" s="155"/>
      <c r="C25" s="155"/>
      <c r="D25" s="155"/>
      <c r="E25" s="155"/>
      <c r="F25" s="155"/>
      <c r="G25" s="155"/>
      <c r="H25" s="155"/>
      <c r="I25" s="156"/>
    </row>
    <row r="26" spans="1:9" ht="12.75" customHeight="1">
      <c r="A26" s="99">
        <v>12</v>
      </c>
      <c r="B26" s="3" t="s">
        <v>18</v>
      </c>
      <c r="C26" s="32">
        <f>G26+июль!C26</f>
        <v>3764.0999999999995</v>
      </c>
      <c r="D26" s="32">
        <f>H26+июль!D26</f>
        <v>5988.2</v>
      </c>
      <c r="E26" s="5">
        <f>D26/C26</f>
        <v>1.5908716559071228</v>
      </c>
      <c r="F26" s="4">
        <f>D26-C26</f>
        <v>2224.1000000000004</v>
      </c>
      <c r="G26" s="4">
        <v>815.5</v>
      </c>
      <c r="H26" s="4">
        <v>837.2</v>
      </c>
      <c r="I26" s="5">
        <f>H26/G26</f>
        <v>1.026609442060086</v>
      </c>
    </row>
    <row r="27" spans="1:9" ht="25.5" customHeight="1">
      <c r="A27" s="99">
        <v>13</v>
      </c>
      <c r="B27" s="3" t="s">
        <v>19</v>
      </c>
      <c r="C27" s="32">
        <f>G27+июль!C27</f>
        <v>3601.0000000000005</v>
      </c>
      <c r="D27" s="32">
        <f>H27+июль!D27</f>
        <v>5014.9</v>
      </c>
      <c r="E27" s="5">
        <f>D27/C27</f>
        <v>1.3926409330741458</v>
      </c>
      <c r="F27" s="4">
        <f>D27-C27</f>
        <v>1413.8999999999992</v>
      </c>
      <c r="G27" s="4">
        <v>123.1</v>
      </c>
      <c r="H27" s="4">
        <v>674.3</v>
      </c>
      <c r="I27" s="5">
        <f>H27/G27</f>
        <v>5.477660438667749</v>
      </c>
    </row>
    <row r="28" spans="1:9" ht="13.5" customHeight="1">
      <c r="A28" s="6"/>
      <c r="B28" s="7" t="s">
        <v>13</v>
      </c>
      <c r="C28" s="8">
        <f>SUM(C26:C27)</f>
        <v>7365.1</v>
      </c>
      <c r="D28" s="8">
        <f>SUM(D26:D27)</f>
        <v>11003.099999999999</v>
      </c>
      <c r="E28" s="9">
        <f>D28/C28</f>
        <v>1.49395120229189</v>
      </c>
      <c r="F28" s="6">
        <f>D28-C28</f>
        <v>3637.999999999998</v>
      </c>
      <c r="G28" s="8">
        <f>SUM(G26:G27)</f>
        <v>938.6</v>
      </c>
      <c r="H28" s="8">
        <f>SUM(H26:H27)</f>
        <v>1511.5</v>
      </c>
      <c r="I28" s="9">
        <f>H28/G28</f>
        <v>1.6103771574685701</v>
      </c>
    </row>
    <row r="29" spans="1:9" ht="13.5" customHeight="1">
      <c r="A29" s="6"/>
      <c r="B29" s="159" t="s">
        <v>27</v>
      </c>
      <c r="C29" s="160"/>
      <c r="D29" s="160"/>
      <c r="E29" s="160"/>
      <c r="F29" s="160"/>
      <c r="G29" s="160"/>
      <c r="H29" s="160"/>
      <c r="I29" s="171"/>
    </row>
    <row r="30" spans="1:9" ht="13.5" customHeight="1">
      <c r="A30" s="99">
        <v>14</v>
      </c>
      <c r="B30" s="3" t="s">
        <v>28</v>
      </c>
      <c r="C30" s="32">
        <f>G30+июль!C30</f>
        <v>3796.4</v>
      </c>
      <c r="D30" s="32">
        <f>H30+июль!D30</f>
        <v>7626.4</v>
      </c>
      <c r="E30" s="5">
        <f>D30/C30</f>
        <v>2.008850489937836</v>
      </c>
      <c r="F30" s="35">
        <f>D30-C30</f>
        <v>3829.9999999999995</v>
      </c>
      <c r="G30" s="35">
        <v>610</v>
      </c>
      <c r="H30" s="35">
        <v>1025.2</v>
      </c>
      <c r="I30" s="33">
        <f>H30/G30</f>
        <v>1.680655737704918</v>
      </c>
    </row>
    <row r="31" spans="1:9" s="46" customFormat="1" ht="13.5" customHeight="1">
      <c r="A31" s="6"/>
      <c r="B31" s="7" t="s">
        <v>13</v>
      </c>
      <c r="C31" s="8">
        <f>SUM(C30)</f>
        <v>3796.4</v>
      </c>
      <c r="D31" s="8">
        <f>SUM(D30)</f>
        <v>7626.4</v>
      </c>
      <c r="E31" s="9">
        <f>D31/C31</f>
        <v>2.008850489937836</v>
      </c>
      <c r="F31" s="6">
        <f>D31-C31</f>
        <v>3829.9999999999995</v>
      </c>
      <c r="G31" s="8">
        <f>SUM(G30)</f>
        <v>610</v>
      </c>
      <c r="H31" s="8">
        <f>SUM(H30)</f>
        <v>1025.2</v>
      </c>
      <c r="I31" s="36">
        <f>H31/G31</f>
        <v>1.680655737704918</v>
      </c>
    </row>
    <row r="32" spans="1:9" s="21" customFormat="1" ht="12.75" customHeight="1">
      <c r="A32" s="154" t="s">
        <v>23</v>
      </c>
      <c r="B32" s="155"/>
      <c r="C32" s="155"/>
      <c r="D32" s="155"/>
      <c r="E32" s="155"/>
      <c r="F32" s="155"/>
      <c r="G32" s="155"/>
      <c r="H32" s="155"/>
      <c r="I32" s="156"/>
    </row>
    <row r="33" spans="1:9" ht="24" hidden="1">
      <c r="A33" s="99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99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99">
        <v>15</v>
      </c>
      <c r="B35" s="3" t="s">
        <v>24</v>
      </c>
      <c r="C35" s="32">
        <f>G35+июль!C35</f>
        <v>1725.1999999999998</v>
      </c>
      <c r="D35" s="32">
        <f>H35+июль!D35</f>
        <v>3001.8</v>
      </c>
      <c r="E35" s="5">
        <f>D35/C35</f>
        <v>1.7399721771388827</v>
      </c>
      <c r="F35" s="35">
        <f>D35-C35</f>
        <v>1276.6000000000004</v>
      </c>
      <c r="G35" s="4">
        <v>139.3</v>
      </c>
      <c r="H35" s="4">
        <v>235</v>
      </c>
      <c r="I35" s="33">
        <f>H35/G35</f>
        <v>1.6870064608758075</v>
      </c>
    </row>
    <row r="36" spans="1:9" ht="12.75" customHeight="1" hidden="1">
      <c r="A36" s="99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23">
        <f>SUM(C35:C36)</f>
        <v>1725.1999999999998</v>
      </c>
      <c r="D37" s="8">
        <f>SUM(D35:D36)</f>
        <v>3001.8</v>
      </c>
      <c r="E37" s="9">
        <f>D37/C37</f>
        <v>1.7399721771388827</v>
      </c>
      <c r="F37" s="8">
        <f>D37-C37</f>
        <v>1276.6000000000004</v>
      </c>
      <c r="G37" s="63">
        <f>SUM(G35:G36)</f>
        <v>139.3</v>
      </c>
      <c r="H37" s="8">
        <f>SUM(H35:H36)</f>
        <v>235</v>
      </c>
      <c r="I37" s="9">
        <f>H37/G37</f>
        <v>1.6870064608758075</v>
      </c>
    </row>
    <row r="38" spans="1:9" ht="12.75" customHeight="1">
      <c r="A38" s="154" t="s">
        <v>31</v>
      </c>
      <c r="B38" s="155"/>
      <c r="C38" s="155"/>
      <c r="D38" s="155"/>
      <c r="E38" s="155"/>
      <c r="F38" s="155"/>
      <c r="G38" s="155"/>
      <c r="H38" s="155"/>
      <c r="I38" s="156"/>
    </row>
    <row r="39" spans="1:9" ht="12.75">
      <c r="A39" s="99">
        <v>16</v>
      </c>
      <c r="B39" s="3" t="s">
        <v>30</v>
      </c>
      <c r="C39" s="32">
        <f>G39+июль!C39</f>
        <v>3757.6</v>
      </c>
      <c r="D39" s="32">
        <f>H39+июль!D39</f>
        <v>4614</v>
      </c>
      <c r="E39" s="5">
        <f>D39/C39</f>
        <v>1.2279114328294656</v>
      </c>
      <c r="F39" s="37">
        <f>D39-C39</f>
        <v>856.4000000000001</v>
      </c>
      <c r="G39" s="4">
        <v>498.6</v>
      </c>
      <c r="H39" s="4">
        <v>1293</v>
      </c>
      <c r="I39" s="33">
        <f>H39/G39</f>
        <v>2.593261131167268</v>
      </c>
    </row>
    <row r="40" spans="1:9" ht="12.75">
      <c r="A40" s="99">
        <v>17</v>
      </c>
      <c r="B40" s="34" t="s">
        <v>32</v>
      </c>
      <c r="C40" s="32">
        <f>G40+июль!C40</f>
        <v>1259</v>
      </c>
      <c r="D40" s="32">
        <f>H40+июль!D40</f>
        <v>916.3</v>
      </c>
      <c r="E40" s="5">
        <f>D40/C40</f>
        <v>0.7277998411437648</v>
      </c>
      <c r="F40" s="4">
        <f>D40-C40</f>
        <v>-342.70000000000005</v>
      </c>
      <c r="G40" s="4">
        <v>323.4</v>
      </c>
      <c r="H40" s="4">
        <v>70</v>
      </c>
      <c r="I40" s="33">
        <f>H40/G40</f>
        <v>0.21645021645021648</v>
      </c>
    </row>
    <row r="41" spans="1:9" ht="12.75">
      <c r="A41" s="6"/>
      <c r="B41" s="101" t="s">
        <v>13</v>
      </c>
      <c r="C41" s="32">
        <f>G41+июль!C41</f>
        <v>5016.6</v>
      </c>
      <c r="D41" s="32">
        <f>H41+июль!D41</f>
        <v>5530.3</v>
      </c>
      <c r="E41" s="9">
        <f>D41/C41</f>
        <v>1.1024000318941114</v>
      </c>
      <c r="F41" s="8">
        <f>SUM(F39:F40)</f>
        <v>513.7</v>
      </c>
      <c r="G41" s="8">
        <f>SUM(G39:G40)</f>
        <v>822</v>
      </c>
      <c r="H41" s="8">
        <f>SUM(H39:H40)</f>
        <v>1363</v>
      </c>
      <c r="I41" s="9">
        <f>H41/G41</f>
        <v>1.6581508515815084</v>
      </c>
    </row>
    <row r="42" spans="1:9" ht="14.25" customHeight="1">
      <c r="A42" s="168" t="s">
        <v>25</v>
      </c>
      <c r="B42" s="169"/>
      <c r="C42" s="8">
        <f>C18+C24+C28+C31+C37+C41</f>
        <v>256586.20000000004</v>
      </c>
      <c r="D42" s="8">
        <f>D18+D24+D28+D31+D37+D41</f>
        <v>190929.8</v>
      </c>
      <c r="E42" s="9">
        <f>D42/C42</f>
        <v>0.7441156227419867</v>
      </c>
      <c r="F42" s="8">
        <f>D42-C42</f>
        <v>-65656.40000000005</v>
      </c>
      <c r="G42" s="23">
        <f>G18+G24+G28+G31+G37+G41</f>
        <v>22316.3</v>
      </c>
      <c r="H42" s="8">
        <f>H18+H24+H28+H31+H37+H41</f>
        <v>27199.000000000004</v>
      </c>
      <c r="I42" s="9">
        <f>H42/G42</f>
        <v>1.218795230392135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86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86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81"/>
      <c r="I45" s="11"/>
    </row>
    <row r="46" spans="1:9" ht="15" customHeight="1">
      <c r="A46" s="170" t="s">
        <v>33</v>
      </c>
      <c r="B46" s="170"/>
      <c r="C46" s="170"/>
      <c r="D46" s="170"/>
      <c r="E46" s="11"/>
      <c r="F46" s="11"/>
      <c r="G46" s="172"/>
      <c r="H46" s="172"/>
      <c r="I46" s="172"/>
    </row>
    <row r="47" spans="1:9" ht="27" customHeight="1">
      <c r="A47" s="165" t="s">
        <v>34</v>
      </c>
      <c r="B47" s="165"/>
      <c r="C47" s="165"/>
      <c r="D47" s="11"/>
      <c r="E47" s="11"/>
      <c r="F47" s="47"/>
      <c r="G47" s="166" t="s">
        <v>36</v>
      </c>
      <c r="H47" s="166"/>
      <c r="I47" s="166"/>
    </row>
    <row r="48" spans="1:9" ht="14.25" customHeight="1" hidden="1">
      <c r="A48" s="93"/>
      <c r="B48" s="93"/>
      <c r="C48" s="93"/>
      <c r="D48" s="11"/>
      <c r="E48" s="11"/>
      <c r="F48" s="11"/>
      <c r="G48" s="98"/>
      <c r="H48" s="87"/>
      <c r="I48" s="94"/>
    </row>
    <row r="49" spans="1:9" ht="14.25" customHeight="1" hidden="1">
      <c r="A49" s="93"/>
      <c r="B49" s="93"/>
      <c r="C49" s="93"/>
      <c r="D49" s="11"/>
      <c r="E49" s="11"/>
      <c r="F49" s="11"/>
      <c r="G49" s="98"/>
      <c r="H49" s="87"/>
      <c r="I49" s="94"/>
    </row>
    <row r="50" spans="1:9" ht="0.75" customHeight="1" hidden="1">
      <c r="A50" s="93"/>
      <c r="B50" s="93"/>
      <c r="C50" s="93"/>
      <c r="D50" s="11"/>
      <c r="E50" s="11"/>
      <c r="F50" s="11"/>
      <c r="G50" s="98"/>
      <c r="H50" s="87"/>
      <c r="I50" s="94"/>
    </row>
    <row r="51" spans="1:9" ht="14.25" customHeight="1" hidden="1">
      <c r="A51" s="93"/>
      <c r="B51" s="93"/>
      <c r="C51" s="93"/>
      <c r="D51" s="11"/>
      <c r="E51" s="11"/>
      <c r="F51" s="11"/>
      <c r="G51" s="98"/>
      <c r="H51" s="87"/>
      <c r="I51" s="94"/>
    </row>
    <row r="52" spans="1:9" ht="14.25" customHeight="1" hidden="1">
      <c r="A52" s="93"/>
      <c r="B52" s="93"/>
      <c r="C52" s="93"/>
      <c r="D52" s="11"/>
      <c r="E52" s="11"/>
      <c r="F52" s="11"/>
      <c r="G52" s="98"/>
      <c r="H52" s="87"/>
      <c r="I52" s="94"/>
    </row>
    <row r="53" spans="3:9" ht="9.75" customHeight="1">
      <c r="C53" s="17"/>
      <c r="D53" s="11"/>
      <c r="E53" s="11"/>
      <c r="F53" s="11"/>
      <c r="G53" s="15"/>
      <c r="H53" s="173"/>
      <c r="I53" s="95"/>
    </row>
    <row r="54" spans="1:9" ht="12" customHeight="1">
      <c r="A54" s="17"/>
      <c r="B54" s="17" t="s">
        <v>68</v>
      </c>
      <c r="C54" s="17"/>
      <c r="D54" s="11"/>
      <c r="E54" s="11"/>
      <c r="F54" s="11"/>
      <c r="G54" s="15"/>
      <c r="H54" s="173"/>
      <c r="I54" s="95"/>
    </row>
    <row r="55" spans="1:9" ht="15.75" customHeight="1">
      <c r="A55" s="17"/>
      <c r="B55" s="18" t="s">
        <v>37</v>
      </c>
      <c r="C55" s="17"/>
      <c r="D55" s="11"/>
      <c r="E55" s="11"/>
      <c r="F55" s="11"/>
      <c r="G55" s="15"/>
      <c r="H55" s="173"/>
      <c r="I55" s="95"/>
    </row>
    <row r="56" ht="12.75" customHeight="1">
      <c r="H56" s="173"/>
    </row>
    <row r="57" ht="12.75" customHeight="1">
      <c r="H57" s="173"/>
    </row>
    <row r="58" ht="12.75" customHeight="1">
      <c r="H58" s="173"/>
    </row>
    <row r="59" ht="12.75" customHeight="1">
      <c r="H59" s="173"/>
    </row>
    <row r="60" ht="12.75" customHeight="1">
      <c r="H60" s="173"/>
    </row>
  </sheetData>
  <sheetProtection/>
  <mergeCells count="22">
    <mergeCell ref="A42:B42"/>
    <mergeCell ref="A46:D46"/>
    <mergeCell ref="G46:I46"/>
    <mergeCell ref="A47:C47"/>
    <mergeCell ref="G47:I47"/>
    <mergeCell ref="H53:H60"/>
    <mergeCell ref="A10:I10"/>
    <mergeCell ref="A19:I19"/>
    <mergeCell ref="A25:I25"/>
    <mergeCell ref="B29:I29"/>
    <mergeCell ref="A32:I32"/>
    <mergeCell ref="A38:I38"/>
    <mergeCell ref="A1:I1"/>
    <mergeCell ref="A2:I2"/>
    <mergeCell ref="A3:I3"/>
    <mergeCell ref="H5:I5"/>
    <mergeCell ref="A6:A8"/>
    <mergeCell ref="B6:B8"/>
    <mergeCell ref="C6:D7"/>
    <mergeCell ref="E6:F7"/>
    <mergeCell ref="G6:H7"/>
    <mergeCell ref="I6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="115" zoomScaleNormal="115" zoomScalePageLayoutView="0" workbookViewId="0" topLeftCell="A13">
      <selection activeCell="K26" sqref="K26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7109375" style="119" customWidth="1"/>
    <col min="4" max="4" width="8.00390625" style="119" customWidth="1"/>
    <col min="5" max="5" width="8.140625" style="1" customWidth="1"/>
    <col min="6" max="6" width="8.8515625" style="1" customWidth="1"/>
    <col min="7" max="7" width="8.57421875" style="130" customWidth="1"/>
    <col min="8" max="8" width="7.57421875" style="88" customWidth="1"/>
    <col min="9" max="9" width="8.00390625" style="1" customWidth="1"/>
    <col min="10" max="16384" width="9.140625" style="1" customWidth="1"/>
  </cols>
  <sheetData>
    <row r="1" spans="1:9" ht="13.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</row>
    <row r="2" spans="1:9" ht="15.75" customHeight="1">
      <c r="A2" s="157" t="s">
        <v>1</v>
      </c>
      <c r="B2" s="157"/>
      <c r="C2" s="157"/>
      <c r="D2" s="157"/>
      <c r="E2" s="157"/>
      <c r="F2" s="157"/>
      <c r="G2" s="157"/>
      <c r="H2" s="157"/>
      <c r="I2" s="157"/>
    </row>
    <row r="3" spans="1:9" ht="31.5" customHeight="1">
      <c r="A3" s="157" t="s">
        <v>69</v>
      </c>
      <c r="B3" s="157"/>
      <c r="C3" s="157"/>
      <c r="D3" s="157"/>
      <c r="E3" s="157"/>
      <c r="F3" s="157"/>
      <c r="G3" s="157"/>
      <c r="H3" s="157"/>
      <c r="I3" s="157"/>
    </row>
    <row r="4" spans="1:9" ht="11.25" customHeight="1">
      <c r="A4" s="10" t="s">
        <v>2</v>
      </c>
      <c r="B4" s="11"/>
      <c r="C4" s="110"/>
      <c r="D4" s="110"/>
      <c r="E4" s="11"/>
      <c r="F4" s="11"/>
      <c r="G4" s="122"/>
      <c r="H4" s="81"/>
      <c r="I4" s="11"/>
    </row>
    <row r="5" spans="2:9" ht="12.75" customHeight="1">
      <c r="B5" s="11"/>
      <c r="C5" s="110"/>
      <c r="D5" s="110"/>
      <c r="E5" s="11"/>
      <c r="F5" s="11"/>
      <c r="G5" s="122"/>
      <c r="H5" s="158" t="s">
        <v>3</v>
      </c>
      <c r="I5" s="158"/>
    </row>
    <row r="6" spans="1:9" ht="12.75" customHeight="1">
      <c r="A6" s="174" t="s">
        <v>4</v>
      </c>
      <c r="B6" s="174" t="s">
        <v>5</v>
      </c>
      <c r="C6" s="177" t="s">
        <v>6</v>
      </c>
      <c r="D6" s="178"/>
      <c r="E6" s="161" t="s">
        <v>41</v>
      </c>
      <c r="F6" s="162"/>
      <c r="G6" s="161" t="s">
        <v>70</v>
      </c>
      <c r="H6" s="162"/>
      <c r="I6" s="174" t="s">
        <v>7</v>
      </c>
    </row>
    <row r="7" spans="1:9" ht="12.75">
      <c r="A7" s="175"/>
      <c r="B7" s="175"/>
      <c r="C7" s="179"/>
      <c r="D7" s="180"/>
      <c r="E7" s="163"/>
      <c r="F7" s="164"/>
      <c r="G7" s="163"/>
      <c r="H7" s="164"/>
      <c r="I7" s="175"/>
    </row>
    <row r="8" spans="1:9" ht="23.25" customHeight="1">
      <c r="A8" s="176"/>
      <c r="B8" s="176"/>
      <c r="C8" s="111" t="s">
        <v>29</v>
      </c>
      <c r="D8" s="111" t="s">
        <v>42</v>
      </c>
      <c r="E8" s="108" t="s">
        <v>41</v>
      </c>
      <c r="F8" s="108" t="s">
        <v>8</v>
      </c>
      <c r="G8" s="123" t="s">
        <v>29</v>
      </c>
      <c r="H8" s="82" t="s">
        <v>42</v>
      </c>
      <c r="I8" s="176"/>
    </row>
    <row r="9" spans="1:9" ht="14.25" customHeight="1">
      <c r="A9" s="108"/>
      <c r="B9" s="108">
        <v>1</v>
      </c>
      <c r="C9" s="111">
        <v>2</v>
      </c>
      <c r="D9" s="111">
        <v>3</v>
      </c>
      <c r="E9" s="108">
        <v>4</v>
      </c>
      <c r="F9" s="108">
        <v>5</v>
      </c>
      <c r="G9" s="123">
        <v>6</v>
      </c>
      <c r="H9" s="82">
        <v>7</v>
      </c>
      <c r="I9" s="108">
        <v>8</v>
      </c>
    </row>
    <row r="10" spans="1:9" ht="12.75" customHeight="1">
      <c r="A10" s="154" t="s">
        <v>9</v>
      </c>
      <c r="B10" s="155"/>
      <c r="C10" s="155"/>
      <c r="D10" s="155"/>
      <c r="E10" s="155"/>
      <c r="F10" s="155"/>
      <c r="G10" s="155"/>
      <c r="H10" s="155"/>
      <c r="I10" s="156"/>
    </row>
    <row r="11" spans="1:9" ht="12.75">
      <c r="A11" s="108">
        <v>1</v>
      </c>
      <c r="B11" s="3" t="s">
        <v>10</v>
      </c>
      <c r="C11" s="112">
        <f>G11+август!C11</f>
        <v>19889.2</v>
      </c>
      <c r="D11" s="112">
        <f>H11+август!D11</f>
        <v>1363.2</v>
      </c>
      <c r="E11" s="5">
        <f>D11/C11</f>
        <v>0.06853970999336323</v>
      </c>
      <c r="F11" s="4">
        <f aca="true" t="shared" si="0" ref="F11:F18">D11-C11</f>
        <v>-18526</v>
      </c>
      <c r="G11" s="120">
        <v>8917.1</v>
      </c>
      <c r="H11" s="120">
        <v>0</v>
      </c>
      <c r="I11" s="5">
        <f>H11/G11</f>
        <v>0</v>
      </c>
    </row>
    <row r="12" spans="1:9" ht="12.75">
      <c r="A12" s="108">
        <v>2</v>
      </c>
      <c r="B12" s="3" t="s">
        <v>11</v>
      </c>
      <c r="C12" s="112">
        <f>G12+август!C12</f>
        <v>4346.200000000001</v>
      </c>
      <c r="D12" s="112">
        <f>H12+август!D12</f>
        <v>17707.9</v>
      </c>
      <c r="E12" s="5">
        <f>D12/C12</f>
        <v>4.074340803460494</v>
      </c>
      <c r="F12" s="4">
        <f t="shared" si="0"/>
        <v>13361.7</v>
      </c>
      <c r="G12" s="120">
        <v>1197.4</v>
      </c>
      <c r="H12" s="120">
        <v>1890</v>
      </c>
      <c r="I12" s="5">
        <f>H12/G12</f>
        <v>1.5784199098045764</v>
      </c>
    </row>
    <row r="13" spans="1:9" ht="12.75">
      <c r="A13" s="108">
        <v>3</v>
      </c>
      <c r="B13" s="3" t="s">
        <v>26</v>
      </c>
      <c r="C13" s="112">
        <f>G13+август!C13</f>
        <v>175666</v>
      </c>
      <c r="D13" s="112">
        <f>H13+август!D13</f>
        <v>23974.5</v>
      </c>
      <c r="E13" s="5">
        <f>D13/C13</f>
        <v>0.13647774754363395</v>
      </c>
      <c r="F13" s="4">
        <f t="shared" si="0"/>
        <v>-151691.5</v>
      </c>
      <c r="G13" s="120">
        <v>32910.2</v>
      </c>
      <c r="H13" s="120">
        <v>0</v>
      </c>
      <c r="I13" s="5">
        <f>H13/G13</f>
        <v>0</v>
      </c>
    </row>
    <row r="14" spans="1:9" ht="24.75" customHeight="1">
      <c r="A14" s="108">
        <v>4</v>
      </c>
      <c r="B14" s="3" t="s">
        <v>12</v>
      </c>
      <c r="C14" s="112">
        <f>G14+август!C14</f>
        <v>0</v>
      </c>
      <c r="D14" s="112">
        <f>H14+август!D14</f>
        <v>0</v>
      </c>
      <c r="E14" s="5">
        <v>0</v>
      </c>
      <c r="F14" s="4">
        <f t="shared" si="0"/>
        <v>0</v>
      </c>
      <c r="G14" s="120">
        <v>0</v>
      </c>
      <c r="H14" s="120">
        <v>0</v>
      </c>
      <c r="I14" s="5">
        <v>0</v>
      </c>
    </row>
    <row r="15" spans="1:9" ht="24.75" customHeight="1">
      <c r="A15" s="105">
        <v>5</v>
      </c>
      <c r="B15" s="3" t="s">
        <v>16</v>
      </c>
      <c r="C15" s="112">
        <f>G15+август!C15</f>
        <v>56054</v>
      </c>
      <c r="D15" s="112">
        <f>H15+август!D15</f>
        <v>52741</v>
      </c>
      <c r="E15" s="5">
        <f>D15/C15</f>
        <v>0.940896278588504</v>
      </c>
      <c r="F15" s="4">
        <f t="shared" si="0"/>
        <v>-3313</v>
      </c>
      <c r="G15" s="120">
        <v>6237</v>
      </c>
      <c r="H15" s="120">
        <v>9469</v>
      </c>
      <c r="I15" s="5">
        <f>H15/G15</f>
        <v>1.518197851531185</v>
      </c>
    </row>
    <row r="16" spans="1:9" ht="24.75" customHeight="1">
      <c r="A16" s="105">
        <v>6</v>
      </c>
      <c r="B16" s="3" t="s">
        <v>35</v>
      </c>
      <c r="C16" s="112">
        <f>G16+август!C16</f>
        <v>0</v>
      </c>
      <c r="D16" s="112">
        <f>H16+август!D16</f>
        <v>0</v>
      </c>
      <c r="E16" s="4">
        <v>0</v>
      </c>
      <c r="F16" s="4">
        <f>D16-C16</f>
        <v>0</v>
      </c>
      <c r="G16" s="120">
        <v>0</v>
      </c>
      <c r="H16" s="115">
        <v>0</v>
      </c>
      <c r="I16" s="5">
        <v>0</v>
      </c>
    </row>
    <row r="17" spans="1:9" ht="18" customHeight="1">
      <c r="A17" s="109">
        <v>7</v>
      </c>
      <c r="B17" s="3" t="s">
        <v>43</v>
      </c>
      <c r="C17" s="112">
        <f>G17+август!C17</f>
        <v>588.5</v>
      </c>
      <c r="D17" s="112">
        <f>H17+август!D17</f>
        <v>2541.6000000000004</v>
      </c>
      <c r="E17" s="5">
        <f>D17/C17</f>
        <v>4.318776550552252</v>
      </c>
      <c r="F17" s="4">
        <f t="shared" si="0"/>
        <v>1953.1000000000004</v>
      </c>
      <c r="G17" s="120">
        <v>181.5</v>
      </c>
      <c r="H17" s="120">
        <v>1200</v>
      </c>
      <c r="I17" s="5">
        <f>H17/G17</f>
        <v>6.6115702479338845</v>
      </c>
    </row>
    <row r="18" spans="1:9" ht="12.75">
      <c r="A18" s="6"/>
      <c r="B18" s="7" t="s">
        <v>13</v>
      </c>
      <c r="C18" s="113">
        <f>SUM(C11:C17)</f>
        <v>256543.9</v>
      </c>
      <c r="D18" s="114">
        <f>SUM(D11:D17)</f>
        <v>98328.20000000001</v>
      </c>
      <c r="E18" s="9">
        <f>D18/C18</f>
        <v>0.38328021052147415</v>
      </c>
      <c r="F18" s="8">
        <f t="shared" si="0"/>
        <v>-158215.69999999998</v>
      </c>
      <c r="G18" s="124">
        <f>SUM(G11:G17)</f>
        <v>49443.2</v>
      </c>
      <c r="H18" s="8">
        <f>SUM(H11:H17)</f>
        <v>12559</v>
      </c>
      <c r="I18" s="9">
        <f>H18/G18</f>
        <v>0.25400864021746167</v>
      </c>
    </row>
    <row r="19" spans="1:9" ht="12.75" customHeight="1">
      <c r="A19" s="154" t="s">
        <v>14</v>
      </c>
      <c r="B19" s="155"/>
      <c r="C19" s="155"/>
      <c r="D19" s="155"/>
      <c r="E19" s="155"/>
      <c r="F19" s="155"/>
      <c r="G19" s="155"/>
      <c r="H19" s="155"/>
      <c r="I19" s="156"/>
    </row>
    <row r="20" spans="1:9" ht="24">
      <c r="A20" s="108">
        <v>8</v>
      </c>
      <c r="B20" s="3" t="s">
        <v>15</v>
      </c>
      <c r="C20" s="112">
        <f>G20+август!C20</f>
        <v>931.5</v>
      </c>
      <c r="D20" s="112">
        <f>H20+август!D20</f>
        <v>1043.4</v>
      </c>
      <c r="E20" s="5">
        <f>D20/C20</f>
        <v>1.1201288244766507</v>
      </c>
      <c r="F20" s="4">
        <f>D20-C20</f>
        <v>111.90000000000009</v>
      </c>
      <c r="G20" s="120">
        <v>78</v>
      </c>
      <c r="H20" s="120">
        <v>229</v>
      </c>
      <c r="I20" s="5">
        <f>H20/G20</f>
        <v>2.9358974358974357</v>
      </c>
    </row>
    <row r="21" spans="1:9" ht="13.5" customHeight="1">
      <c r="A21" s="108">
        <v>9</v>
      </c>
      <c r="B21" s="3" t="s">
        <v>17</v>
      </c>
      <c r="C21" s="112">
        <f>G21+август!C21</f>
        <v>35938.3</v>
      </c>
      <c r="D21" s="112">
        <f>H21+август!D21</f>
        <v>48098.8</v>
      </c>
      <c r="E21" s="5">
        <f>D21/C21</f>
        <v>1.3383715979887751</v>
      </c>
      <c r="F21" s="4">
        <f>D21-C21</f>
        <v>12160.5</v>
      </c>
      <c r="G21" s="120">
        <v>7005.1</v>
      </c>
      <c r="H21" s="120">
        <v>8714.2</v>
      </c>
      <c r="I21" s="5">
        <f>H21/G21</f>
        <v>1.2439793864470172</v>
      </c>
    </row>
    <row r="22" spans="1:9" ht="13.5" customHeight="1">
      <c r="A22" s="6">
        <v>10</v>
      </c>
      <c r="B22" s="34" t="s">
        <v>45</v>
      </c>
      <c r="C22" s="112">
        <f>G22+август!C22</f>
        <v>6601.5</v>
      </c>
      <c r="D22" s="112">
        <f>H22+август!D22</f>
        <v>436</v>
      </c>
      <c r="E22" s="5">
        <f>D22/C22</f>
        <v>0.06604559569794743</v>
      </c>
      <c r="F22" s="4">
        <f>D22-C22</f>
        <v>-6165.5</v>
      </c>
      <c r="G22" s="120">
        <v>4806</v>
      </c>
      <c r="H22" s="120">
        <v>436</v>
      </c>
      <c r="I22" s="5">
        <f>H22/G22</f>
        <v>0.09071993341656263</v>
      </c>
    </row>
    <row r="23" spans="1:9" ht="13.5" customHeight="1">
      <c r="A23" s="108">
        <v>11</v>
      </c>
      <c r="B23" s="34" t="s">
        <v>49</v>
      </c>
      <c r="C23" s="112">
        <f>G23+август!C23</f>
        <v>0</v>
      </c>
      <c r="D23" s="112">
        <f>H23+август!D23</f>
        <v>43200</v>
      </c>
      <c r="E23" s="5">
        <v>0</v>
      </c>
      <c r="F23" s="4">
        <f>D23-C23</f>
        <v>43200</v>
      </c>
      <c r="G23" s="120">
        <v>0</v>
      </c>
      <c r="H23" s="120">
        <v>5400</v>
      </c>
      <c r="I23" s="5">
        <v>0</v>
      </c>
    </row>
    <row r="24" spans="1:9" ht="12.75">
      <c r="A24" s="6"/>
      <c r="B24" s="7" t="s">
        <v>13</v>
      </c>
      <c r="C24" s="114">
        <f>SUM(C20:C23)</f>
        <v>43471.3</v>
      </c>
      <c r="D24" s="114">
        <f>SUM(D20:D23)</f>
        <v>92778.20000000001</v>
      </c>
      <c r="E24" s="9">
        <f>D24/C24</f>
        <v>2.1342402918707286</v>
      </c>
      <c r="F24" s="8">
        <f>D24-C24</f>
        <v>49306.90000000001</v>
      </c>
      <c r="G24" s="124">
        <f>SUM(G20:G23)</f>
        <v>11889.1</v>
      </c>
      <c r="H24" s="8">
        <f>SUM(H20:H23)</f>
        <v>14779.2</v>
      </c>
      <c r="I24" s="9">
        <f>H24/G24</f>
        <v>1.2430882068449252</v>
      </c>
    </row>
    <row r="25" spans="1:9" ht="12.75" customHeight="1">
      <c r="A25" s="154" t="s">
        <v>38</v>
      </c>
      <c r="B25" s="155"/>
      <c r="C25" s="155"/>
      <c r="D25" s="155"/>
      <c r="E25" s="155"/>
      <c r="F25" s="155"/>
      <c r="G25" s="155"/>
      <c r="H25" s="155"/>
      <c r="I25" s="156"/>
    </row>
    <row r="26" spans="1:9" ht="12.75" customHeight="1">
      <c r="A26" s="108">
        <v>12</v>
      </c>
      <c r="B26" s="3" t="s">
        <v>18</v>
      </c>
      <c r="C26" s="112">
        <f>G26+август!C26</f>
        <v>4067.6999999999994</v>
      </c>
      <c r="D26" s="112">
        <f>H26+август!D26</f>
        <v>8009.6</v>
      </c>
      <c r="E26" s="5">
        <f>D26/C26</f>
        <v>1.9690734321606809</v>
      </c>
      <c r="F26" s="4">
        <f>D26-C26</f>
        <v>3941.900000000001</v>
      </c>
      <c r="G26" s="120">
        <v>303.6</v>
      </c>
      <c r="H26" s="131">
        <v>2021.4</v>
      </c>
      <c r="I26" s="5">
        <f>H26/G26</f>
        <v>6.658102766798419</v>
      </c>
    </row>
    <row r="27" spans="1:9" ht="25.5" customHeight="1">
      <c r="A27" s="108">
        <v>13</v>
      </c>
      <c r="B27" s="3" t="s">
        <v>19</v>
      </c>
      <c r="C27" s="112">
        <f>G27+август!C27</f>
        <v>4085.9000000000005</v>
      </c>
      <c r="D27" s="112">
        <f>H27+август!D27</f>
        <v>5663.9</v>
      </c>
      <c r="E27" s="5">
        <f>D27/C27</f>
        <v>1.3862062213955306</v>
      </c>
      <c r="F27" s="4">
        <f>D27-C27</f>
        <v>1577.999999999999</v>
      </c>
      <c r="G27" s="120">
        <v>484.9</v>
      </c>
      <c r="H27" s="120">
        <v>649</v>
      </c>
      <c r="I27" s="5">
        <f>H27/G27</f>
        <v>1.3384202928438853</v>
      </c>
    </row>
    <row r="28" spans="1:9" ht="13.5" customHeight="1">
      <c r="A28" s="6"/>
      <c r="B28" s="7" t="s">
        <v>13</v>
      </c>
      <c r="C28" s="114">
        <f>SUM(C26:C27)</f>
        <v>8153.6</v>
      </c>
      <c r="D28" s="114">
        <f>SUM(D26:D27)</f>
        <v>13673.5</v>
      </c>
      <c r="E28" s="9">
        <f>D28/C28</f>
        <v>1.6769893053375196</v>
      </c>
      <c r="F28" s="6">
        <f>D28-C28</f>
        <v>5519.9</v>
      </c>
      <c r="G28" s="124">
        <f>SUM(G26:G27)</f>
        <v>788.5</v>
      </c>
      <c r="H28" s="8">
        <f>SUM(H26:H27)</f>
        <v>2670.4</v>
      </c>
      <c r="I28" s="9">
        <f>H28/G28</f>
        <v>3.386683576410907</v>
      </c>
    </row>
    <row r="29" spans="1:9" ht="13.5" customHeight="1">
      <c r="A29" s="6"/>
      <c r="B29" s="159" t="s">
        <v>27</v>
      </c>
      <c r="C29" s="160"/>
      <c r="D29" s="160"/>
      <c r="E29" s="160"/>
      <c r="F29" s="160"/>
      <c r="G29" s="160"/>
      <c r="H29" s="160"/>
      <c r="I29" s="171"/>
    </row>
    <row r="30" spans="1:9" ht="13.5" customHeight="1">
      <c r="A30" s="108">
        <v>14</v>
      </c>
      <c r="B30" s="3" t="s">
        <v>28</v>
      </c>
      <c r="C30" s="112">
        <f>G30+август!C30</f>
        <v>4473.4</v>
      </c>
      <c r="D30" s="112">
        <f>H30+август!D30</f>
        <v>8640.4</v>
      </c>
      <c r="E30" s="5">
        <f>D30/C30</f>
        <v>1.9315062368668128</v>
      </c>
      <c r="F30" s="35">
        <f>D30-C30</f>
        <v>4167</v>
      </c>
      <c r="G30" s="121">
        <v>677</v>
      </c>
      <c r="H30" s="121">
        <v>1014</v>
      </c>
      <c r="I30" s="5">
        <f>H30/G30</f>
        <v>1.4977843426883308</v>
      </c>
    </row>
    <row r="31" spans="1:9" s="46" customFormat="1" ht="13.5" customHeight="1">
      <c r="A31" s="6"/>
      <c r="B31" s="7" t="s">
        <v>13</v>
      </c>
      <c r="C31" s="114">
        <f>SUM(C30)</f>
        <v>4473.4</v>
      </c>
      <c r="D31" s="114">
        <f>SUM(D30)</f>
        <v>8640.4</v>
      </c>
      <c r="E31" s="9">
        <f>D31/C31</f>
        <v>1.9315062368668128</v>
      </c>
      <c r="F31" s="6">
        <f>D31-C31</f>
        <v>4167</v>
      </c>
      <c r="G31" s="124">
        <f>SUM(G30)</f>
        <v>677</v>
      </c>
      <c r="H31" s="8">
        <f>SUM(H30)</f>
        <v>1014</v>
      </c>
      <c r="I31" s="36">
        <f>H31/G31</f>
        <v>1.4977843426883308</v>
      </c>
    </row>
    <row r="32" spans="1:9" s="21" customFormat="1" ht="12.75" customHeight="1">
      <c r="A32" s="154" t="s">
        <v>23</v>
      </c>
      <c r="B32" s="155"/>
      <c r="C32" s="155"/>
      <c r="D32" s="155"/>
      <c r="E32" s="155"/>
      <c r="F32" s="155"/>
      <c r="G32" s="155"/>
      <c r="H32" s="155"/>
      <c r="I32" s="156"/>
    </row>
    <row r="33" spans="1:9" ht="24" hidden="1">
      <c r="A33" s="108">
        <v>11</v>
      </c>
      <c r="B33" s="3" t="s">
        <v>20</v>
      </c>
      <c r="C33" s="115">
        <v>0</v>
      </c>
      <c r="D33" s="115">
        <f>0+H33</f>
        <v>0</v>
      </c>
      <c r="E33" s="5">
        <v>0</v>
      </c>
      <c r="F33" s="4">
        <f>D33-C33</f>
        <v>0</v>
      </c>
      <c r="G33" s="120">
        <v>0</v>
      </c>
      <c r="H33" s="4">
        <v>0</v>
      </c>
      <c r="I33" s="5">
        <v>0</v>
      </c>
    </row>
    <row r="34" spans="1:9" ht="12.75" hidden="1">
      <c r="A34" s="108">
        <v>12</v>
      </c>
      <c r="B34" s="3" t="s">
        <v>21</v>
      </c>
      <c r="C34" s="115">
        <v>0</v>
      </c>
      <c r="D34" s="115">
        <f>0+H34</f>
        <v>0</v>
      </c>
      <c r="E34" s="5">
        <v>0</v>
      </c>
      <c r="F34" s="4">
        <f>D34-C34</f>
        <v>0</v>
      </c>
      <c r="G34" s="120">
        <v>0</v>
      </c>
      <c r="H34" s="4">
        <v>0</v>
      </c>
      <c r="I34" s="5">
        <v>0</v>
      </c>
    </row>
    <row r="35" spans="1:9" ht="12.75">
      <c r="A35" s="108">
        <v>15</v>
      </c>
      <c r="B35" s="3" t="s">
        <v>24</v>
      </c>
      <c r="C35" s="112">
        <f>G35+август!C35</f>
        <v>1849.6999999999998</v>
      </c>
      <c r="D35" s="112">
        <f>H35+август!D35</f>
        <v>3353.8</v>
      </c>
      <c r="E35" s="5">
        <f>D35/C35</f>
        <v>1.8131588906309133</v>
      </c>
      <c r="F35" s="35">
        <f>D35-C35</f>
        <v>1504.1000000000004</v>
      </c>
      <c r="G35" s="120">
        <v>124.5</v>
      </c>
      <c r="H35" s="120">
        <v>352</v>
      </c>
      <c r="I35" s="5">
        <f>H35/G35</f>
        <v>2.8273092369477912</v>
      </c>
    </row>
    <row r="36" spans="1:9" ht="12.75" customHeight="1" hidden="1">
      <c r="A36" s="108">
        <v>14</v>
      </c>
      <c r="B36" s="3" t="s">
        <v>22</v>
      </c>
      <c r="C36" s="115"/>
      <c r="D36" s="115"/>
      <c r="E36" s="5">
        <v>0</v>
      </c>
      <c r="F36" s="4">
        <f>D36-C36</f>
        <v>0</v>
      </c>
      <c r="G36" s="120"/>
      <c r="H36" s="4"/>
      <c r="I36" s="5">
        <v>0</v>
      </c>
    </row>
    <row r="37" spans="1:9" ht="12.75">
      <c r="A37" s="6"/>
      <c r="B37" s="7" t="s">
        <v>13</v>
      </c>
      <c r="C37" s="113">
        <f>SUM(C35:C36)</f>
        <v>1849.6999999999998</v>
      </c>
      <c r="D37" s="114">
        <f>SUM(D35:D36)</f>
        <v>3353.8</v>
      </c>
      <c r="E37" s="9">
        <f>D37/C37</f>
        <v>1.8131588906309133</v>
      </c>
      <c r="F37" s="8">
        <f>D37-C37</f>
        <v>1504.1000000000004</v>
      </c>
      <c r="G37" s="125">
        <f>SUM(G35:G36)</f>
        <v>124.5</v>
      </c>
      <c r="H37" s="8">
        <f>SUM(H35:H36)</f>
        <v>352</v>
      </c>
      <c r="I37" s="9">
        <f>H37/G37</f>
        <v>2.8273092369477912</v>
      </c>
    </row>
    <row r="38" spans="1:9" ht="12.75" customHeight="1">
      <c r="A38" s="154" t="s">
        <v>31</v>
      </c>
      <c r="B38" s="155"/>
      <c r="C38" s="155"/>
      <c r="D38" s="155"/>
      <c r="E38" s="155"/>
      <c r="F38" s="155"/>
      <c r="G38" s="155"/>
      <c r="H38" s="155"/>
      <c r="I38" s="156"/>
    </row>
    <row r="39" spans="1:9" ht="12.75">
      <c r="A39" s="108">
        <v>16</v>
      </c>
      <c r="B39" s="3" t="s">
        <v>30</v>
      </c>
      <c r="C39" s="112">
        <f>G39+август!C39</f>
        <v>4306.6</v>
      </c>
      <c r="D39" s="112">
        <f>H39+август!D39</f>
        <v>4789</v>
      </c>
      <c r="E39" s="5">
        <f>D39/C39</f>
        <v>1.1120141178656016</v>
      </c>
      <c r="F39" s="37">
        <f>D39-C39</f>
        <v>482.39999999999964</v>
      </c>
      <c r="G39" s="120">
        <v>549</v>
      </c>
      <c r="H39" s="120">
        <v>175</v>
      </c>
      <c r="I39" s="5">
        <f>H39/G39</f>
        <v>0.31876138433515483</v>
      </c>
    </row>
    <row r="40" spans="1:9" ht="12.75">
      <c r="A40" s="108">
        <v>17</v>
      </c>
      <c r="B40" s="34" t="s">
        <v>32</v>
      </c>
      <c r="C40" s="112">
        <f>G40+август!C40</f>
        <v>1554.7</v>
      </c>
      <c r="D40" s="112">
        <f>H40+август!D40</f>
        <v>985.3</v>
      </c>
      <c r="E40" s="5">
        <f>D40/C40</f>
        <v>0.6337557084968161</v>
      </c>
      <c r="F40" s="4">
        <f>D40-C40</f>
        <v>-569.4000000000001</v>
      </c>
      <c r="G40" s="120">
        <v>295.7</v>
      </c>
      <c r="H40" s="120">
        <v>69</v>
      </c>
      <c r="I40" s="5">
        <f>H40/G40</f>
        <v>0.2333446060196145</v>
      </c>
    </row>
    <row r="41" spans="1:9" ht="12.75">
      <c r="A41" s="6"/>
      <c r="B41" s="106" t="s">
        <v>13</v>
      </c>
      <c r="C41" s="113">
        <f>G41+август!C41</f>
        <v>5861.3</v>
      </c>
      <c r="D41" s="113">
        <f>H41+август!D41</f>
        <v>5774.3</v>
      </c>
      <c r="E41" s="9">
        <f>D41/C41</f>
        <v>0.9851568764608534</v>
      </c>
      <c r="F41" s="8">
        <f>SUM(F39:F40)</f>
        <v>-87.00000000000045</v>
      </c>
      <c r="G41" s="124">
        <f>SUM(G39:G40)</f>
        <v>844.7</v>
      </c>
      <c r="H41" s="8">
        <f>SUM(H39:H40)</f>
        <v>244</v>
      </c>
      <c r="I41" s="9">
        <f>H41/G41</f>
        <v>0.28885995027820527</v>
      </c>
    </row>
    <row r="42" spans="1:9" ht="14.25" customHeight="1">
      <c r="A42" s="168" t="s">
        <v>25</v>
      </c>
      <c r="B42" s="169"/>
      <c r="C42" s="114">
        <f>C18+C24+C28+C31+C37+C41</f>
        <v>320353.2</v>
      </c>
      <c r="D42" s="114">
        <f>D18+D24+D28+D31+D37+D41</f>
        <v>222548.4</v>
      </c>
      <c r="E42" s="9">
        <f>D42/C42</f>
        <v>0.6946969782103003</v>
      </c>
      <c r="F42" s="8">
        <f>D42-C42</f>
        <v>-97804.80000000002</v>
      </c>
      <c r="G42" s="126">
        <f>G18+G24+G28+G31+G37+G41</f>
        <v>63766.99999999999</v>
      </c>
      <c r="H42" s="8">
        <f>H18+H24+H28+H31+H37+H41</f>
        <v>31618.600000000002</v>
      </c>
      <c r="I42" s="9">
        <f>H42/G42</f>
        <v>0.4958458136653756</v>
      </c>
    </row>
    <row r="43" spans="1:9" ht="4.5" customHeight="1" hidden="1">
      <c r="A43" s="12"/>
      <c r="B43" s="12"/>
      <c r="C43" s="116"/>
      <c r="D43" s="116"/>
      <c r="E43" s="14"/>
      <c r="F43" s="13"/>
      <c r="G43" s="127"/>
      <c r="H43" s="86"/>
      <c r="I43" s="14"/>
    </row>
    <row r="44" spans="1:9" ht="14.25" customHeight="1" hidden="1">
      <c r="A44" s="12"/>
      <c r="B44" s="12"/>
      <c r="C44" s="116"/>
      <c r="D44" s="116"/>
      <c r="E44" s="14"/>
      <c r="F44" s="13"/>
      <c r="G44" s="127"/>
      <c r="H44" s="86"/>
      <c r="I44" s="14"/>
    </row>
    <row r="45" spans="1:9" ht="7.5" customHeight="1">
      <c r="A45" s="15"/>
      <c r="B45" s="11"/>
      <c r="C45" s="110"/>
      <c r="D45" s="110"/>
      <c r="E45" s="11"/>
      <c r="F45" s="11"/>
      <c r="G45" s="122"/>
      <c r="H45" s="81"/>
      <c r="I45" s="11"/>
    </row>
    <row r="46" spans="1:9" ht="15" customHeight="1">
      <c r="A46" s="170" t="s">
        <v>33</v>
      </c>
      <c r="B46" s="170"/>
      <c r="C46" s="170"/>
      <c r="D46" s="170"/>
      <c r="E46" s="11"/>
      <c r="F46" s="11"/>
      <c r="G46" s="172"/>
      <c r="H46" s="172"/>
      <c r="I46" s="172"/>
    </row>
    <row r="47" spans="1:9" ht="27" customHeight="1">
      <c r="A47" s="165" t="s">
        <v>34</v>
      </c>
      <c r="B47" s="165"/>
      <c r="C47" s="165"/>
      <c r="D47" s="110"/>
      <c r="E47" s="11"/>
      <c r="F47" s="47"/>
      <c r="G47" s="166" t="s">
        <v>36</v>
      </c>
      <c r="H47" s="166"/>
      <c r="I47" s="166"/>
    </row>
    <row r="48" spans="1:9" ht="14.25" customHeight="1" hidden="1">
      <c r="A48" s="103"/>
      <c r="B48" s="103"/>
      <c r="C48" s="117"/>
      <c r="D48" s="110"/>
      <c r="E48" s="11"/>
      <c r="F48" s="11"/>
      <c r="G48" s="128"/>
      <c r="H48" s="87"/>
      <c r="I48" s="104"/>
    </row>
    <row r="49" spans="1:9" ht="14.25" customHeight="1" hidden="1">
      <c r="A49" s="103"/>
      <c r="B49" s="103"/>
      <c r="C49" s="117"/>
      <c r="D49" s="110"/>
      <c r="E49" s="11"/>
      <c r="F49" s="11"/>
      <c r="G49" s="128"/>
      <c r="H49" s="87"/>
      <c r="I49" s="104"/>
    </row>
    <row r="50" spans="1:9" ht="0.75" customHeight="1" hidden="1">
      <c r="A50" s="103"/>
      <c r="B50" s="103"/>
      <c r="C50" s="117"/>
      <c r="D50" s="110"/>
      <c r="E50" s="11"/>
      <c r="F50" s="11"/>
      <c r="G50" s="128"/>
      <c r="H50" s="87"/>
      <c r="I50" s="104"/>
    </row>
    <row r="51" spans="1:9" ht="14.25" customHeight="1" hidden="1">
      <c r="A51" s="103"/>
      <c r="B51" s="103"/>
      <c r="C51" s="117"/>
      <c r="D51" s="110"/>
      <c r="E51" s="11"/>
      <c r="F51" s="11"/>
      <c r="G51" s="128"/>
      <c r="H51" s="87"/>
      <c r="I51" s="104"/>
    </row>
    <row r="52" spans="1:9" ht="14.25" customHeight="1" hidden="1">
      <c r="A52" s="103"/>
      <c r="B52" s="103"/>
      <c r="C52" s="117"/>
      <c r="D52" s="110"/>
      <c r="E52" s="11"/>
      <c r="F52" s="11"/>
      <c r="G52" s="128"/>
      <c r="H52" s="87"/>
      <c r="I52" s="104"/>
    </row>
    <row r="53" spans="3:9" ht="9.75" customHeight="1">
      <c r="C53" s="118"/>
      <c r="D53" s="110"/>
      <c r="E53" s="11"/>
      <c r="F53" s="11"/>
      <c r="G53" s="129"/>
      <c r="H53" s="173"/>
      <c r="I53" s="107"/>
    </row>
    <row r="54" spans="1:9" ht="12" customHeight="1">
      <c r="A54" s="17"/>
      <c r="B54" s="17" t="s">
        <v>71</v>
      </c>
      <c r="C54" s="118"/>
      <c r="D54" s="110"/>
      <c r="E54" s="11"/>
      <c r="F54" s="11"/>
      <c r="G54" s="129"/>
      <c r="H54" s="173"/>
      <c r="I54" s="107"/>
    </row>
    <row r="55" spans="1:9" ht="15.75" customHeight="1">
      <c r="A55" s="17"/>
      <c r="B55" s="18" t="s">
        <v>37</v>
      </c>
      <c r="C55" s="118"/>
      <c r="D55" s="110"/>
      <c r="E55" s="11"/>
      <c r="F55" s="11"/>
      <c r="G55" s="129"/>
      <c r="H55" s="173"/>
      <c r="I55" s="107"/>
    </row>
    <row r="56" ht="12.75" customHeight="1">
      <c r="H56" s="173"/>
    </row>
    <row r="57" ht="12.75" customHeight="1">
      <c r="H57" s="173"/>
    </row>
    <row r="58" ht="12.75" customHeight="1">
      <c r="H58" s="173"/>
    </row>
    <row r="59" ht="12.75" customHeight="1">
      <c r="H59" s="173"/>
    </row>
    <row r="60" ht="12.75" customHeight="1">
      <c r="H60" s="173"/>
    </row>
  </sheetData>
  <sheetProtection/>
  <mergeCells count="22">
    <mergeCell ref="A42:B42"/>
    <mergeCell ref="A46:D46"/>
    <mergeCell ref="G46:I46"/>
    <mergeCell ref="A47:C47"/>
    <mergeCell ref="G47:I47"/>
    <mergeCell ref="H53:H60"/>
    <mergeCell ref="A10:I10"/>
    <mergeCell ref="A19:I19"/>
    <mergeCell ref="A25:I25"/>
    <mergeCell ref="B29:I29"/>
    <mergeCell ref="A32:I32"/>
    <mergeCell ref="A38:I38"/>
    <mergeCell ref="A1:I1"/>
    <mergeCell ref="A2:I2"/>
    <mergeCell ref="A3:I3"/>
    <mergeCell ref="H5:I5"/>
    <mergeCell ref="A6:A8"/>
    <mergeCell ref="B6:B8"/>
    <mergeCell ref="C6:D7"/>
    <mergeCell ref="E6:F7"/>
    <mergeCell ref="G6:H7"/>
    <mergeCell ref="I6:I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Ислам ОЭА -2</cp:lastModifiedBy>
  <cp:lastPrinted>2014-12-30T09:26:17Z</cp:lastPrinted>
  <dcterms:created xsi:type="dcterms:W3CDTF">1996-10-08T23:32:33Z</dcterms:created>
  <dcterms:modified xsi:type="dcterms:W3CDTF">2015-01-20T06:03:15Z</dcterms:modified>
  <cp:category/>
  <cp:version/>
  <cp:contentType/>
  <cp:contentStatus/>
</cp:coreProperties>
</file>